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30" activeTab="0"/>
  </bookViews>
  <sheets>
    <sheet name="грудень 19" sheetId="1" r:id="rId1"/>
    <sheet name="Лист1" sheetId="2" r:id="rId2"/>
    <sheet name="Рекомендації" sheetId="3" state="hidden" r:id="rId3"/>
  </sheets>
  <definedNames>
    <definedName name="_xlnm.Print_Area" localSheetId="0">'грудень 19'!$B$1:$N$129</definedName>
  </definedNames>
  <calcPr fullCalcOnLoad="1"/>
</workbook>
</file>

<file path=xl/sharedStrings.xml><?xml version="1.0" encoding="utf-8"?>
<sst xmlns="http://schemas.openxmlformats.org/spreadsheetml/2006/main" count="457" uniqueCount="314">
  <si>
    <t>А</t>
  </si>
  <si>
    <t>Б</t>
  </si>
  <si>
    <t>В</t>
  </si>
  <si>
    <t>1</t>
  </si>
  <si>
    <t>3</t>
  </si>
  <si>
    <t>4</t>
  </si>
  <si>
    <t>5</t>
  </si>
  <si>
    <t>6</t>
  </si>
  <si>
    <t>За звітний місяць</t>
  </si>
  <si>
    <t>2</t>
  </si>
  <si>
    <t>7</t>
  </si>
  <si>
    <t>10</t>
  </si>
  <si>
    <t>11</t>
  </si>
  <si>
    <t>Довідково</t>
  </si>
  <si>
    <t>3.1</t>
  </si>
  <si>
    <t>абонентів </t>
  </si>
  <si>
    <t>8</t>
  </si>
  <si>
    <t>9</t>
  </si>
  <si>
    <t>2.1</t>
  </si>
  <si>
    <t>2.2</t>
  </si>
  <si>
    <t>2.3</t>
  </si>
  <si>
    <t>інші споживачі</t>
  </si>
  <si>
    <t>Термін подання</t>
  </si>
  <si>
    <t>Респондент:</t>
  </si>
  <si>
    <t>За період з початку року</t>
  </si>
  <si>
    <t>бюджетні установи</t>
  </si>
  <si>
    <t>(ініціали, прізвище)</t>
  </si>
  <si>
    <t>тис. кВт∙год</t>
  </si>
  <si>
    <t>Показники</t>
  </si>
  <si>
    <t>Найменування:</t>
  </si>
  <si>
    <t xml:space="preserve">Місцезнаходження: </t>
  </si>
  <si>
    <t>№ з/п</t>
  </si>
  <si>
    <t>інші споживачі</t>
  </si>
  <si>
    <t>1.1</t>
  </si>
  <si>
    <t>1.2</t>
  </si>
  <si>
    <t>1.3</t>
  </si>
  <si>
    <t>2.4</t>
  </si>
  <si>
    <t>3.1.1</t>
  </si>
  <si>
    <t>3.1.2</t>
  </si>
  <si>
    <t>3.2</t>
  </si>
  <si>
    <t>3.3</t>
  </si>
  <si>
    <t>12</t>
  </si>
  <si>
    <t>13</t>
  </si>
  <si>
    <t>14</t>
  </si>
  <si>
    <t>Обсяг реалізації води до ΙΙ підйому</t>
  </si>
  <si>
    <t>приватний сектор з приладами обліку</t>
  </si>
  <si>
    <t>приватний сектор без приладів обліку</t>
  </si>
  <si>
    <t>холодної води з приладами обліку</t>
  </si>
  <si>
    <t>холодної води без приладів обліку</t>
  </si>
  <si>
    <t>13.1</t>
  </si>
  <si>
    <t>13.1.1</t>
  </si>
  <si>
    <t>13.2</t>
  </si>
  <si>
    <t>13.3</t>
  </si>
  <si>
    <t>13.4</t>
  </si>
  <si>
    <t xml:space="preserve">(підпис головного бухгалтера) </t>
  </si>
  <si>
    <t>осіб</t>
  </si>
  <si>
    <t>15</t>
  </si>
  <si>
    <t>13.1.2</t>
  </si>
  <si>
    <t>13.1.3</t>
  </si>
  <si>
    <t>15.1</t>
  </si>
  <si>
    <t>15.1.1</t>
  </si>
  <si>
    <t>15.1.1.1</t>
  </si>
  <si>
    <t>15.1.1.2</t>
  </si>
  <si>
    <t>15.1.2</t>
  </si>
  <si>
    <t>15.1.2.1</t>
  </si>
  <si>
    <t>15.1.2.2</t>
  </si>
  <si>
    <t>15.1.3</t>
  </si>
  <si>
    <t>15.1.3.1</t>
  </si>
  <si>
    <t>15.1.3.2</t>
  </si>
  <si>
    <t>15.2</t>
  </si>
  <si>
    <t>15.3</t>
  </si>
  <si>
    <t>15.4</t>
  </si>
  <si>
    <t>16</t>
  </si>
  <si>
    <t>17</t>
  </si>
  <si>
    <t>Середній обсяг споживання води одним мешканцем  приватного сектору, за нормою</t>
  </si>
  <si>
    <t>Середній обсяг споживання води одним мешканцем  багатоповерхових будинків, за нормою</t>
  </si>
  <si>
    <t>16.1</t>
  </si>
  <si>
    <t>16.2</t>
  </si>
  <si>
    <t>18</t>
  </si>
  <si>
    <t>19</t>
  </si>
  <si>
    <t>20</t>
  </si>
  <si>
    <t>13.1.1.1</t>
  </si>
  <si>
    <t>13.1.1.2</t>
  </si>
  <si>
    <t>13.1.2.1</t>
  </si>
  <si>
    <t>13.1.2.2</t>
  </si>
  <si>
    <t>13.1.3.1</t>
  </si>
  <si>
    <t>13.1.3.2</t>
  </si>
  <si>
    <t>1.1.1</t>
  </si>
  <si>
    <t>з приладами обліку</t>
  </si>
  <si>
    <t>без приладів обліку</t>
  </si>
  <si>
    <t>2.1.1</t>
  </si>
  <si>
    <t>2.1.2</t>
  </si>
  <si>
    <t>2.1.1.1</t>
  </si>
  <si>
    <t>2.1.1.2</t>
  </si>
  <si>
    <t>2.1.2.1</t>
  </si>
  <si>
    <t>2.1.2.2</t>
  </si>
  <si>
    <t>3.1.1.1</t>
  </si>
  <si>
    <t>3.1.1.2</t>
  </si>
  <si>
    <t>3.1.2.1</t>
  </si>
  <si>
    <t>3.1.2.2</t>
  </si>
  <si>
    <t>3.4</t>
  </si>
  <si>
    <t>Питомі витрати електроенергії на водовідведення, фактично</t>
  </si>
  <si>
    <t>Вода, що за якістю не відповідає вимогам стандарту щодо питної води</t>
  </si>
  <si>
    <t>куб.м/місяць</t>
  </si>
  <si>
    <t>Г</t>
  </si>
  <si>
    <t>Код рядка</t>
  </si>
  <si>
    <t>010</t>
  </si>
  <si>
    <t>011</t>
  </si>
  <si>
    <t>012</t>
  </si>
  <si>
    <t>013</t>
  </si>
  <si>
    <t>020</t>
  </si>
  <si>
    <t>030</t>
  </si>
  <si>
    <t>040</t>
  </si>
  <si>
    <t>050</t>
  </si>
  <si>
    <t>060</t>
  </si>
  <si>
    <t>070</t>
  </si>
  <si>
    <t>075</t>
  </si>
  <si>
    <t>080</t>
  </si>
  <si>
    <t>090</t>
  </si>
  <si>
    <t>100</t>
  </si>
  <si>
    <t>110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</si>
  <si>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</si>
  <si>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</si>
  <si>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</si>
  <si>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</si>
  <si>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</si>
  <si>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</si>
  <si>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</si>
  <si>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</si>
  <si>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</si>
  <si>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</si>
  <si>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</si>
  <si>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</si>
  <si>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</si>
  <si>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</si>
  <si>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</si>
  <si>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</si>
  <si>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</si>
  <si>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</si>
  <si>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</si>
  <si>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</si>
  <si>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</si>
  <si>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</si>
  <si>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</si>
  <si>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</si>
  <si>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</si>
  <si>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</si>
  <si>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</si>
  <si>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</si>
  <si>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</si>
  <si>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160</t>
  </si>
  <si>
    <t>161</t>
  </si>
  <si>
    <t>162</t>
  </si>
  <si>
    <t>170</t>
  </si>
  <si>
    <t>180</t>
  </si>
  <si>
    <t>190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</si>
  <si>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</si>
  <si>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</si>
  <si>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</si>
  <si>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</si>
  <si>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</si>
  <si>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</si>
  <si>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</si>
  <si>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</si>
  <si>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</si>
  <si>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</si>
  <si>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</si>
  <si>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</si>
  <si>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</si>
  <si>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</si>
  <si>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</si>
  <si>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</si>
  <si>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</si>
  <si>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</si>
  <si>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</si>
  <si>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</si>
  <si>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</si>
  <si>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</si>
  <si>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</si>
  <si>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</si>
  <si>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</si>
  <si>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</si>
  <si>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</si>
  <si>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</si>
  <si>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</si>
  <si>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</si>
  <si>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</si>
  <si>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</si>
  <si>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</si>
  <si>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</si>
  <si>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</si>
  <si>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</si>
  <si>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</si>
  <si>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Одиниця виміру</t>
  </si>
  <si>
    <t>інші (за тарифом для населення)</t>
  </si>
  <si>
    <t>135</t>
  </si>
  <si>
    <t>154</t>
  </si>
  <si>
    <t>231</t>
  </si>
  <si>
    <t>251</t>
  </si>
  <si>
    <t xml:space="preserve"> </t>
  </si>
  <si>
    <t>(місяць)</t>
  </si>
  <si>
    <t>кВт∙год/куб.м</t>
  </si>
  <si>
    <t>Питомі витрати електроенергії на водопостачання, фактично</t>
  </si>
  <si>
    <t>163</t>
  </si>
  <si>
    <t>164</t>
  </si>
  <si>
    <t>16.3</t>
  </si>
  <si>
    <t>16.4</t>
  </si>
  <si>
    <t>з них:</t>
  </si>
  <si>
    <t>багатоповерхові будинки без приладів обліку</t>
  </si>
  <si>
    <t>до 25 числа місяця,
наступного
за звітним періодом</t>
  </si>
  <si>
    <t>ЗВІТНІСТЬ</t>
  </si>
  <si>
    <t>Форма № 4-НКП-водопостачання/водовідведення
(місячна)</t>
  </si>
  <si>
    <t>тис. м³</t>
  </si>
  <si>
    <t>тис. грн</t>
  </si>
  <si>
    <t>Звіт про обсяги натуральних показників ліцензіатів з централізованого водопостачання та/або водовідведення</t>
  </si>
  <si>
    <t>у тому числі купована питна вода</t>
  </si>
  <si>
    <t xml:space="preserve"> холодної води для приготування гарячої води, усього</t>
  </si>
  <si>
    <t>іншим споживачам</t>
  </si>
  <si>
    <t xml:space="preserve">іншим споживачам </t>
  </si>
  <si>
    <t xml:space="preserve">       у тому числі:</t>
  </si>
  <si>
    <t xml:space="preserve">(підпис керівника (власника)) </t>
  </si>
  <si>
    <t xml:space="preserve">обсяги пропускання стічних вод через очисні споруди інших підприємств </t>
  </si>
  <si>
    <t>15.1.4</t>
  </si>
  <si>
    <t xml:space="preserve">      у тому числі:</t>
  </si>
  <si>
    <t>2.1.3</t>
  </si>
  <si>
    <t>13.1.4</t>
  </si>
  <si>
    <t>3.1.3</t>
  </si>
  <si>
    <t xml:space="preserve">     у тому числі:</t>
  </si>
  <si>
    <t xml:space="preserve">        у тому  числі:</t>
  </si>
  <si>
    <t xml:space="preserve">         у тому числі:   </t>
  </si>
  <si>
    <t xml:space="preserve">                холодної води з приладами обліку</t>
  </si>
  <si>
    <t xml:space="preserve">                холодної води без приладів обліку</t>
  </si>
  <si>
    <t xml:space="preserve">    у тому числі:</t>
  </si>
  <si>
    <t>Середній обсяг споживання води одним мешканцем  приватного сектору, за приладами обліку</t>
  </si>
  <si>
    <t>Середній обсяг споживання послуг постачання холодної води 1 мешканцем,  у багатоповерхових будинках, за приладами обліку</t>
  </si>
  <si>
    <t>Подають</t>
  </si>
  <si>
    <t>Додаток 4  
до Правил організації звітності, що подається до Національної комісії, що здійснює державне регулювання у сфері комунальних послуг (пункт 1.4)</t>
  </si>
  <si>
    <t>за</t>
  </si>
  <si>
    <t>Суб'єкти господарювання, що мають ліцензії на централізоване водопостачання та водовідведення, діяльність яких з централізованого водопостачання та/або водовідведення підлягає державному регулюванню Національної комісії, що здійснює державне регулювання у сфері комунальних послуг
Національній комісії, що здійснює державне регулювання у сфері комунальних послуг,  
місцезнаходження:  03150, м. Київ, вул. Димитрова, 24, 
електронна адреса: fvv@nkp.gov.ua, 
та її територіальному органу у відповідному регіоні</t>
  </si>
  <si>
    <t>холодної води для приготування гарячої води, усього</t>
  </si>
  <si>
    <t xml:space="preserve">                       (поштовий індекс, область / Автономна Республіка Крим, район, населений пункт, вулиця / провулок, площа тощо, № будинку / корпусу,  № квартири / офіса)</t>
  </si>
  <si>
    <t>за погодженням 
з  Державною службою статистики України</t>
  </si>
  <si>
    <t>з них: приватний сектор, усього</t>
  </si>
  <si>
    <t xml:space="preserve"> Таблиця 1. Централізоване водопостачання</t>
  </si>
  <si>
    <t>Таблиця 2. Централізоване водовідведення</t>
  </si>
  <si>
    <t>року</t>
  </si>
  <si>
    <t xml:space="preserve"> 2</t>
  </si>
  <si>
    <t xml:space="preserve">поверхневий водозабір </t>
  </si>
  <si>
    <t>електронна пошта:</t>
  </si>
  <si>
    <t xml:space="preserve"> Продовження Додатка 4</t>
  </si>
  <si>
    <t>телефон:</t>
  </si>
  <si>
    <t xml:space="preserve">у тому числі: </t>
  </si>
  <si>
    <t xml:space="preserve">з них: надійшло виключно для очищення каналізаційними мережами інших суб'єктів господарювання </t>
  </si>
  <si>
    <t>Витрати води технологічні до ΙΙ підйому, за нормою</t>
  </si>
  <si>
    <t>Втрати води технологічні  до ΙΙ підйому, за нормою</t>
  </si>
  <si>
    <t>підземний водозабір</t>
  </si>
  <si>
    <t>купована вода</t>
  </si>
  <si>
    <t>Витрати питної води після ΙΙ підйому, за нормою</t>
  </si>
  <si>
    <t>Втрати питної води після ΙΙ підйому, за нормою</t>
  </si>
  <si>
    <t>у тому числі, обсяги пропуску стічних вод через власні очисні споруди, всього</t>
  </si>
  <si>
    <t xml:space="preserve">   М.П.</t>
  </si>
  <si>
    <t>КП "Боярка-Водоканал"</t>
  </si>
  <si>
    <t>Гол. Бухгалтер</t>
  </si>
  <si>
    <t>voda.boyarka@ogku.kiev.ua</t>
  </si>
  <si>
    <t>41953</t>
  </si>
  <si>
    <t>41753</t>
  </si>
  <si>
    <t>Шелетаева Л.Б Сломнюк Л.М.</t>
  </si>
  <si>
    <t>Директор</t>
  </si>
  <si>
    <t>Начальники ВТВ, відділу збуту</t>
  </si>
  <si>
    <t>Курзенєва О.А.</t>
  </si>
  <si>
    <t>Михеєнко А.В.</t>
  </si>
  <si>
    <r>
      <rPr>
        <b/>
        <sz val="10"/>
        <rFont val="Arial Cyr"/>
        <family val="1"/>
      </rPr>
      <t>Обсяг I підйому</t>
    </r>
    <r>
      <rPr>
        <sz val="10"/>
        <rFont val="Arial Cyr"/>
        <family val="1"/>
      </rPr>
      <t xml:space="preserve"> води, усього</t>
    </r>
  </si>
  <si>
    <r>
      <rPr>
        <b/>
        <sz val="10"/>
        <rFont val="Arial Cyr"/>
        <family val="1"/>
      </rPr>
      <t>Витрати</t>
    </r>
    <r>
      <rPr>
        <sz val="10"/>
        <rFont val="Arial Cyr"/>
        <family val="1"/>
      </rPr>
      <t xml:space="preserve"> води </t>
    </r>
    <r>
      <rPr>
        <b/>
        <sz val="10"/>
        <rFont val="Arial Cyr"/>
        <family val="1"/>
      </rPr>
      <t>технологічні</t>
    </r>
    <r>
      <rPr>
        <sz val="10"/>
        <rFont val="Arial Cyr"/>
        <family val="1"/>
      </rPr>
      <t xml:space="preserve"> до ΙΙ підйому, </t>
    </r>
    <r>
      <rPr>
        <b/>
        <sz val="10"/>
        <rFont val="Arial Cyr"/>
        <family val="1"/>
      </rPr>
      <t>фактично</t>
    </r>
  </si>
  <si>
    <r>
      <rPr>
        <b/>
        <sz val="10"/>
        <rFont val="Arial Cyr"/>
        <family val="1"/>
      </rPr>
      <t>Втрати</t>
    </r>
    <r>
      <rPr>
        <sz val="10"/>
        <rFont val="Arial Cyr"/>
        <family val="1"/>
      </rPr>
      <t xml:space="preserve"> води технологічні  до ΙΙ підйому, </t>
    </r>
    <r>
      <rPr>
        <b/>
        <sz val="10"/>
        <rFont val="Arial Cyr"/>
        <family val="1"/>
      </rPr>
      <t>фактично</t>
    </r>
  </si>
  <si>
    <r>
      <rPr>
        <b/>
        <sz val="10"/>
        <rFont val="Arial Cyr"/>
        <family val="1"/>
      </rPr>
      <t>Подано води в мережу</t>
    </r>
    <r>
      <rPr>
        <sz val="10"/>
        <rFont val="Arial Cyr"/>
        <family val="1"/>
      </rPr>
      <t xml:space="preserve"> (ΙΙ підйом), усього</t>
    </r>
  </si>
  <si>
    <r>
      <rPr>
        <b/>
        <sz val="10"/>
        <rFont val="Arial Cyr"/>
        <family val="1"/>
      </rPr>
      <t>Витрати</t>
    </r>
    <r>
      <rPr>
        <sz val="10"/>
        <rFont val="Arial Cyr"/>
        <family val="1"/>
      </rPr>
      <t xml:space="preserve"> питної води після ΙΙ підйому, </t>
    </r>
    <r>
      <rPr>
        <b/>
        <sz val="10"/>
        <rFont val="Arial Cyr"/>
        <family val="1"/>
      </rPr>
      <t>фактично</t>
    </r>
  </si>
  <si>
    <r>
      <rPr>
        <b/>
        <sz val="10"/>
        <rFont val="Arial Cyr"/>
        <family val="1"/>
      </rPr>
      <t>Втрати</t>
    </r>
    <r>
      <rPr>
        <sz val="10"/>
        <rFont val="Arial Cyr"/>
        <family val="1"/>
      </rPr>
      <t xml:space="preserve"> питної води після ΙΙ підйому, </t>
    </r>
    <r>
      <rPr>
        <b/>
        <sz val="10"/>
        <rFont val="Arial Cyr"/>
        <family val="1"/>
      </rPr>
      <t>фактично</t>
    </r>
  </si>
  <si>
    <r>
      <t xml:space="preserve">Обсяг </t>
    </r>
    <r>
      <rPr>
        <b/>
        <sz val="10"/>
        <rFont val="Arial Cyr"/>
        <family val="1"/>
      </rPr>
      <t>реалізації послуг</t>
    </r>
    <r>
      <rPr>
        <sz val="10"/>
        <rFont val="Arial Cyr"/>
        <family val="1"/>
      </rPr>
      <t xml:space="preserve"> централізованого водопостачання, усього</t>
    </r>
  </si>
  <si>
    <r>
      <rPr>
        <b/>
        <sz val="10"/>
        <rFont val="Arial Cyr"/>
        <family val="1"/>
      </rPr>
      <t>населення,</t>
    </r>
    <r>
      <rPr>
        <sz val="10"/>
        <rFont val="Arial Cyr"/>
        <family val="1"/>
      </rPr>
      <t xml:space="preserve"> усього</t>
    </r>
  </si>
  <si>
    <r>
      <t xml:space="preserve">холодної води на вводі в </t>
    </r>
    <r>
      <rPr>
        <b/>
        <sz val="10"/>
        <rFont val="Arial Cyr"/>
        <family val="1"/>
      </rPr>
      <t>багатоповерхові</t>
    </r>
    <r>
      <rPr>
        <sz val="10"/>
        <rFont val="Arial Cyr"/>
        <family val="1"/>
      </rPr>
      <t xml:space="preserve"> будинки, усього</t>
    </r>
  </si>
  <si>
    <r>
      <rPr>
        <b/>
        <sz val="10"/>
        <rFont val="Arial Cyr"/>
        <family val="1"/>
      </rPr>
      <t>бюджетним</t>
    </r>
    <r>
      <rPr>
        <sz val="10"/>
        <rFont val="Arial Cyr"/>
        <family val="1"/>
      </rPr>
      <t> установам</t>
    </r>
  </si>
  <si>
    <r>
      <t xml:space="preserve">іншим </t>
    </r>
    <r>
      <rPr>
        <b/>
        <sz val="10"/>
        <rFont val="Arial Cyr"/>
        <family val="1"/>
      </rPr>
      <t>підприємствам водопровідно-каналізаційного господарства</t>
    </r>
    <r>
      <rPr>
        <sz val="10"/>
        <rFont val="Arial Cyr"/>
        <family val="1"/>
      </rPr>
      <t xml:space="preserve"> </t>
    </r>
  </si>
  <si>
    <r>
      <t xml:space="preserve">Кількість </t>
    </r>
    <r>
      <rPr>
        <b/>
        <sz val="10"/>
        <rFont val="Arial Cyr"/>
        <family val="1"/>
      </rPr>
      <t>абонентів</t>
    </r>
    <r>
      <rPr>
        <sz val="10"/>
        <rFont val="Arial Cyr"/>
        <family val="1"/>
      </rPr>
      <t xml:space="preserve"> (особових рахунків), які отримують послуги з централізованого водопостачання, усього</t>
    </r>
  </si>
  <si>
    <r>
      <t xml:space="preserve">у тому числі:   </t>
    </r>
    <r>
      <rPr>
        <b/>
        <sz val="10"/>
        <rFont val="Arial Cyr"/>
        <family val="1"/>
      </rPr>
      <t>населення,</t>
    </r>
    <r>
      <rPr>
        <sz val="10"/>
        <rFont val="Arial Cyr"/>
        <family val="1"/>
      </rPr>
      <t xml:space="preserve"> усього</t>
    </r>
  </si>
  <si>
    <r>
      <t xml:space="preserve">з них: </t>
    </r>
    <r>
      <rPr>
        <b/>
        <sz val="10"/>
        <rFont val="Arial Cyr"/>
        <family val="1"/>
      </rPr>
      <t>приватний сектор</t>
    </r>
    <r>
      <rPr>
        <sz val="10"/>
        <rFont val="Arial Cyr"/>
        <family val="1"/>
      </rPr>
      <t>, усього</t>
    </r>
  </si>
  <si>
    <r>
      <t xml:space="preserve"> холодної води на вводі в </t>
    </r>
    <r>
      <rPr>
        <b/>
        <sz val="10"/>
        <rFont val="Arial Cyr"/>
        <family val="1"/>
      </rPr>
      <t>багатоповерхові</t>
    </r>
    <r>
      <rPr>
        <sz val="10"/>
        <rFont val="Arial Cyr"/>
        <family val="1"/>
      </rPr>
      <t xml:space="preserve"> будинки, усього</t>
    </r>
  </si>
  <si>
    <r>
      <t xml:space="preserve">інші </t>
    </r>
    <r>
      <rPr>
        <b/>
        <sz val="10"/>
        <rFont val="Arial Cyr"/>
        <family val="1"/>
      </rPr>
      <t xml:space="preserve">підприємства водопровідно-каналізаційного господарства </t>
    </r>
  </si>
  <si>
    <r>
      <t xml:space="preserve">Кількість </t>
    </r>
    <r>
      <rPr>
        <b/>
        <sz val="10"/>
        <rFont val="Arial Cyr"/>
        <family val="1"/>
      </rPr>
      <t>мешканців,</t>
    </r>
    <r>
      <rPr>
        <sz val="10"/>
        <rFont val="Arial Cyr"/>
        <family val="1"/>
      </rPr>
      <t xml:space="preserve"> які отримують послуги з централізованого водопостачання, усього</t>
    </r>
  </si>
  <si>
    <r>
      <rPr>
        <b/>
        <sz val="10"/>
        <rFont val="Arial Cyr"/>
        <family val="1"/>
      </rPr>
      <t>приватний</t>
    </r>
    <r>
      <rPr>
        <sz val="10"/>
        <rFont val="Arial Cyr"/>
        <family val="1"/>
      </rPr>
      <t xml:space="preserve"> </t>
    </r>
    <r>
      <rPr>
        <b/>
        <sz val="10"/>
        <rFont val="Arial Cyr"/>
        <family val="1"/>
      </rPr>
      <t>сектор</t>
    </r>
    <r>
      <rPr>
        <sz val="10"/>
        <rFont val="Arial Cyr"/>
        <family val="1"/>
      </rPr>
      <t xml:space="preserve"> з приладами обліку</t>
    </r>
  </si>
  <si>
    <r>
      <rPr>
        <b/>
        <sz val="10"/>
        <rFont val="Arial Cyr"/>
        <family val="1"/>
      </rPr>
      <t>багатоповерхові</t>
    </r>
    <r>
      <rPr>
        <sz val="10"/>
        <rFont val="Arial Cyr"/>
        <family val="1"/>
      </rPr>
      <t xml:space="preserve"> будинки з приладами обліку</t>
    </r>
  </si>
  <si>
    <r>
      <rPr>
        <b/>
        <sz val="10"/>
        <rFont val="Arial Cyr"/>
        <family val="1"/>
      </rPr>
      <t>Обсяги  пропуску стічних вод</t>
    </r>
    <r>
      <rPr>
        <sz val="10"/>
        <rFont val="Arial Cyr"/>
        <family val="1"/>
      </rPr>
      <t xml:space="preserve"> через очисні споруди, усього:</t>
    </r>
  </si>
  <si>
    <r>
      <t xml:space="preserve">Обсяг </t>
    </r>
    <r>
      <rPr>
        <b/>
        <sz val="10"/>
        <rFont val="Arial Cyr"/>
        <family val="1"/>
      </rPr>
      <t xml:space="preserve">реалізації </t>
    </r>
    <r>
      <rPr>
        <sz val="10"/>
        <rFont val="Arial Cyr"/>
        <family val="1"/>
      </rPr>
      <t>послуг з централізованого водовідведення, у тому числі на потреби:</t>
    </r>
  </si>
  <si>
    <r>
      <t xml:space="preserve">у тому числі: </t>
    </r>
    <r>
      <rPr>
        <b/>
        <sz val="10"/>
        <rFont val="Arial Cyr"/>
        <family val="1"/>
      </rPr>
      <t>населення</t>
    </r>
    <r>
      <rPr>
        <sz val="10"/>
        <rFont val="Arial Cyr"/>
        <family val="1"/>
      </rPr>
      <t xml:space="preserve">  </t>
    </r>
  </si>
  <si>
    <r>
      <t xml:space="preserve"> </t>
    </r>
    <r>
      <rPr>
        <b/>
        <sz val="10"/>
        <rFont val="Arial Cyr"/>
        <family val="1"/>
      </rPr>
      <t>багатоповерхові</t>
    </r>
    <r>
      <rPr>
        <sz val="10"/>
        <rFont val="Arial Cyr"/>
        <family val="1"/>
      </rPr>
      <t xml:space="preserve"> будинки, усього</t>
    </r>
  </si>
  <si>
    <r>
      <t xml:space="preserve">іншим </t>
    </r>
    <r>
      <rPr>
        <b/>
        <sz val="10"/>
        <rFont val="Arial Cyr"/>
        <family val="1"/>
      </rPr>
      <t>водопровідно-каналізаційним господарствам</t>
    </r>
    <r>
      <rPr>
        <sz val="10"/>
        <rFont val="Arial Cyr"/>
        <family val="1"/>
      </rPr>
      <t xml:space="preserve"> </t>
    </r>
  </si>
  <si>
    <r>
      <rPr>
        <b/>
        <sz val="10"/>
        <rFont val="Arial Cyr"/>
        <family val="1"/>
      </rPr>
      <t>бюджетним</t>
    </r>
    <r>
      <rPr>
        <sz val="10"/>
        <rFont val="Arial Cyr"/>
        <family val="1"/>
      </rPr>
      <t xml:space="preserve"> установам</t>
    </r>
  </si>
  <si>
    <r>
      <t xml:space="preserve">Кількість </t>
    </r>
    <r>
      <rPr>
        <b/>
        <sz val="10"/>
        <rFont val="Arial Cyr"/>
        <family val="1"/>
      </rPr>
      <t>абонентів</t>
    </r>
    <r>
      <rPr>
        <sz val="10"/>
        <rFont val="Arial Cyr"/>
        <family val="1"/>
      </rPr>
      <t xml:space="preserve"> (особових рахунків), які отримують послуги з централізованого водовідведення, усього</t>
    </r>
  </si>
  <si>
    <r>
      <t xml:space="preserve">у тому числі: </t>
    </r>
    <r>
      <rPr>
        <b/>
        <sz val="10"/>
        <rFont val="Arial Cyr"/>
        <family val="1"/>
      </rPr>
      <t>населення</t>
    </r>
    <r>
      <rPr>
        <sz val="10"/>
        <rFont val="Arial Cyr"/>
        <family val="1"/>
      </rPr>
      <t xml:space="preserve"> </t>
    </r>
  </si>
  <si>
    <r>
      <t xml:space="preserve">інших </t>
    </r>
    <r>
      <rPr>
        <b/>
        <sz val="10"/>
        <rFont val="Arial Cyr"/>
        <family val="1"/>
      </rPr>
      <t>водопровідно-каналізаційних господарств</t>
    </r>
    <r>
      <rPr>
        <sz val="10"/>
        <rFont val="Arial Cyr"/>
        <family val="1"/>
      </rPr>
      <t xml:space="preserve"> </t>
    </r>
  </si>
  <si>
    <r>
      <rPr>
        <b/>
        <sz val="10"/>
        <rFont val="Arial Cyr"/>
        <family val="1"/>
      </rPr>
      <t>бюджетних</t>
    </r>
    <r>
      <rPr>
        <sz val="10"/>
        <rFont val="Arial Cyr"/>
        <family val="1"/>
      </rPr>
      <t xml:space="preserve"> установ</t>
    </r>
  </si>
  <si>
    <r>
      <rPr>
        <b/>
        <sz val="10"/>
        <rFont val="Arial Cyr"/>
        <family val="1"/>
      </rPr>
      <t>Загальні</t>
    </r>
    <r>
      <rPr>
        <sz val="10"/>
        <rFont val="Arial Cyr"/>
        <family val="1"/>
      </rPr>
      <t xml:space="preserve"> витрати електроенергії на </t>
    </r>
    <r>
      <rPr>
        <b/>
        <sz val="10"/>
        <rFont val="Arial Cyr"/>
        <family val="1"/>
      </rPr>
      <t>водопостачання, фактично</t>
    </r>
  </si>
  <si>
    <r>
      <rPr>
        <b/>
        <sz val="10"/>
        <rFont val="Arial Cyr"/>
        <family val="1"/>
      </rPr>
      <t>Питомі</t>
    </r>
    <r>
      <rPr>
        <sz val="10"/>
        <rFont val="Arial Cyr"/>
        <family val="1"/>
      </rPr>
      <t xml:space="preserve"> витрати електроенергії на водопостачання, </t>
    </r>
    <r>
      <rPr>
        <b/>
        <sz val="10"/>
        <rFont val="Arial Cyr"/>
        <family val="1"/>
      </rPr>
      <t>за нормою</t>
    </r>
  </si>
  <si>
    <r>
      <rPr>
        <b/>
        <sz val="10"/>
        <rFont val="Arial Cyr"/>
        <family val="1"/>
      </rPr>
      <t>Загальні</t>
    </r>
    <r>
      <rPr>
        <sz val="10"/>
        <rFont val="Arial Cyr"/>
        <family val="1"/>
      </rPr>
      <t xml:space="preserve"> витрати електроенергії на </t>
    </r>
    <r>
      <rPr>
        <b/>
        <sz val="10"/>
        <rFont val="Arial Cyr"/>
        <family val="1"/>
      </rPr>
      <t>водовідведення, фактично</t>
    </r>
  </si>
  <si>
    <r>
      <rPr>
        <b/>
        <sz val="10"/>
        <rFont val="Arial Cyr"/>
        <family val="1"/>
      </rPr>
      <t>Питомі</t>
    </r>
    <r>
      <rPr>
        <sz val="10"/>
        <rFont val="Arial Cyr"/>
        <family val="1"/>
      </rPr>
      <t xml:space="preserve"> витрати електроенергії на водовідведення,</t>
    </r>
    <r>
      <rPr>
        <b/>
        <sz val="10"/>
        <rFont val="Arial Cyr"/>
        <family val="1"/>
      </rPr>
      <t xml:space="preserve"> за нормою</t>
    </r>
  </si>
  <si>
    <r>
      <t xml:space="preserve">Сума </t>
    </r>
    <r>
      <rPr>
        <b/>
        <sz val="10"/>
        <rFont val="Arial Cyr"/>
        <family val="1"/>
      </rPr>
      <t>заборгованості</t>
    </r>
    <r>
      <rPr>
        <sz val="10"/>
        <rFont val="Arial Cyr"/>
        <family val="1"/>
      </rPr>
      <t xml:space="preserve"> за спожиту електроенергію </t>
    </r>
    <r>
      <rPr>
        <b/>
        <sz val="10"/>
        <rFont val="Arial Cyr"/>
        <family val="1"/>
      </rPr>
      <t>на початок</t>
    </r>
    <r>
      <rPr>
        <sz val="10"/>
        <rFont val="Arial Cyr"/>
        <family val="1"/>
      </rPr>
      <t xml:space="preserve"> звітного періоду</t>
    </r>
  </si>
  <si>
    <r>
      <rPr>
        <b/>
        <sz val="10"/>
        <rFont val="Arial Cyr"/>
        <family val="1"/>
      </rPr>
      <t>Нараховано</t>
    </r>
    <r>
      <rPr>
        <sz val="10"/>
        <rFont val="Arial Cyr"/>
        <family val="1"/>
      </rPr>
      <t xml:space="preserve"> за спожиту електроенергію</t>
    </r>
  </si>
  <si>
    <r>
      <rPr>
        <b/>
        <sz val="10"/>
        <rFont val="Arial Cyr"/>
        <family val="1"/>
      </rPr>
      <t>Оплачено</t>
    </r>
    <r>
      <rPr>
        <sz val="10"/>
        <rFont val="Arial Cyr"/>
        <family val="1"/>
      </rPr>
      <t xml:space="preserve"> за спожиту електроенергію</t>
    </r>
  </si>
  <si>
    <r>
      <t xml:space="preserve">Сума </t>
    </r>
    <r>
      <rPr>
        <b/>
        <sz val="10"/>
        <rFont val="Arial Cyr"/>
        <family val="1"/>
      </rPr>
      <t>заборгованості</t>
    </r>
    <r>
      <rPr>
        <sz val="10"/>
        <rFont val="Arial Cyr"/>
        <family val="1"/>
      </rPr>
      <t xml:space="preserve"> за спожиту електроенергію </t>
    </r>
    <r>
      <rPr>
        <b/>
        <sz val="10"/>
        <rFont val="Arial Cyr"/>
        <family val="1"/>
      </rPr>
      <t>на кінець</t>
    </r>
    <r>
      <rPr>
        <sz val="10"/>
        <rFont val="Arial Cyr"/>
        <family val="1"/>
      </rPr>
      <t xml:space="preserve"> звітного періоду</t>
    </r>
  </si>
  <si>
    <r>
      <t xml:space="preserve">(підпис виконавця)       </t>
    </r>
    <r>
      <rPr>
        <sz val="10"/>
        <color indexed="9"/>
        <rFont val="Arial Cyr"/>
        <family val="1"/>
      </rPr>
      <t xml:space="preserve">   .</t>
    </r>
  </si>
  <si>
    <r>
      <t>факс:</t>
    </r>
  </si>
  <si>
    <t>адреса для листів Київська обл. К-Святошинський р-н. вул Білогородська 13</t>
  </si>
  <si>
    <t>08154 Київська обл. К-Святошинський р-н. м.Боярка вул. Білогородська 13</t>
  </si>
  <si>
    <t xml:space="preserve"> 2019</t>
  </si>
  <si>
    <t>грудень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</si>
</sst>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22]d\ mmmm\ yyyy&quot; р.&quot;"/>
    <numFmt numFmtId="203" formatCode="#,##0.0"/>
    <numFmt numFmtId="204" formatCode="#,##0.000"/>
    <numFmt numFmtId="205" formatCode="#,##0.0000"/>
    <numFmt numFmtId="206" formatCode="0.0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0.000"/>
    <numFmt numFmtId="223" formatCode="0.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1"/>
    </font>
    <font>
      <sz val="10"/>
      <color indexed="9"/>
      <name val="Arial Cyr"/>
      <family val="1"/>
    </font>
    <font>
      <b/>
      <u val="single"/>
      <sz val="10"/>
      <color indexed="60"/>
      <name val="Arial Cyr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8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4"/>
      <color indexed="60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8"/>
      <color indexed="6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17"/>
      <name val="Times New Roman"/>
      <family val="1"/>
    </font>
    <font>
      <b/>
      <sz val="18"/>
      <name val="Times New Roman"/>
      <family val="1"/>
    </font>
    <font>
      <sz val="21"/>
      <name val="Times New Roman"/>
      <family val="1"/>
    </font>
    <font>
      <sz val="19"/>
      <name val="Times New Roman"/>
      <family val="1"/>
    </font>
    <font>
      <b/>
      <sz val="2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2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 diagonalUp="1" diagonalDown="1">
      <left style="hair"/>
      <right style="medium"/>
      <top style="hair"/>
      <bottom style="hair"/>
      <diagonal style="hair"/>
    </border>
    <border diagonalUp="1" diagonalDown="1">
      <left style="hair"/>
      <right style="medium"/>
      <top style="thin"/>
      <bottom style="hair"/>
      <diagonal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 diagonalUp="1" diagonalDown="1">
      <left style="hair"/>
      <right style="medium"/>
      <top style="hair"/>
      <bottom style="medium"/>
      <diagonal style="hair"/>
    </border>
    <border diagonalUp="1" diagonalDown="1">
      <left style="hair"/>
      <right style="medium"/>
      <top style="medium"/>
      <bottom style="hair"/>
      <diagonal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 diagonalUp="1" diagonalDown="1">
      <left style="hair"/>
      <right style="medium"/>
      <top>
        <color indexed="63"/>
      </top>
      <bottom style="hair"/>
      <diagonal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 diagonalUp="1" diagonalDown="1">
      <left style="hair"/>
      <right style="medium"/>
      <top style="hair"/>
      <bottom style="thin"/>
      <diagonal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6" fillId="32" borderId="0" xfId="0" applyFont="1" applyFill="1" applyAlignment="1">
      <alignment/>
    </xf>
    <xf numFmtId="49" fontId="6" fillId="32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8" fillId="32" borderId="0" xfId="0" applyNumberFormat="1" applyFont="1" applyFill="1" applyAlignment="1">
      <alignment horizontal="centerContinuous" vertical="center" wrapText="1"/>
    </xf>
    <xf numFmtId="49" fontId="9" fillId="32" borderId="0" xfId="0" applyNumberFormat="1" applyFont="1" applyFill="1" applyAlignment="1">
      <alignment horizontal="centerContinuous" vertical="center" wrapText="1"/>
    </xf>
    <xf numFmtId="0" fontId="10" fillId="32" borderId="0" xfId="0" applyFont="1" applyFill="1" applyAlignment="1">
      <alignment/>
    </xf>
    <xf numFmtId="0" fontId="10" fillId="0" borderId="0" xfId="0" applyFont="1" applyAlignment="1">
      <alignment/>
    </xf>
    <xf numFmtId="49" fontId="12" fillId="32" borderId="0" xfId="0" applyNumberFormat="1" applyFont="1" applyFill="1" applyAlignment="1">
      <alignment horizontal="centerContinuous"/>
    </xf>
    <xf numFmtId="49" fontId="12" fillId="32" borderId="0" xfId="0" applyNumberFormat="1" applyFont="1" applyFill="1" applyAlignment="1" applyProtection="1">
      <alignment horizontal="centerContinuous"/>
      <protection locked="0"/>
    </xf>
    <xf numFmtId="49" fontId="13" fillId="32" borderId="0" xfId="0" applyNumberFormat="1" applyFont="1" applyFill="1" applyAlignment="1" applyProtection="1">
      <alignment horizontal="centerContinuous"/>
      <protection locked="0"/>
    </xf>
    <xf numFmtId="49" fontId="14" fillId="32" borderId="10" xfId="0" applyNumberFormat="1" applyFont="1" applyFill="1" applyBorder="1" applyAlignment="1" applyProtection="1">
      <alignment horizontal="center"/>
      <protection locked="0"/>
    </xf>
    <xf numFmtId="49" fontId="15" fillId="32" borderId="0" xfId="0" applyNumberFormat="1" applyFont="1" applyFill="1" applyAlignment="1" applyProtection="1">
      <alignment horizontal="center"/>
      <protection locked="0"/>
    </xf>
    <xf numFmtId="49" fontId="12" fillId="32" borderId="0" xfId="0" applyNumberFormat="1" applyFont="1" applyFill="1" applyAlignment="1">
      <alignment horizontal="left"/>
    </xf>
    <xf numFmtId="0" fontId="13" fillId="32" borderId="0" xfId="0" applyFont="1" applyFill="1" applyAlignment="1" applyProtection="1">
      <alignment horizontal="left" vertical="top"/>
      <protection hidden="1"/>
    </xf>
    <xf numFmtId="49" fontId="7" fillId="32" borderId="0" xfId="0" applyNumberFormat="1" applyFont="1" applyFill="1" applyAlignment="1">
      <alignment horizontal="centerContinuous"/>
    </xf>
    <xf numFmtId="49" fontId="12" fillId="32" borderId="0" xfId="0" applyNumberFormat="1" applyFont="1" applyFill="1" applyAlignment="1">
      <alignment horizontal="centerContinuous" vertical="top"/>
    </xf>
    <xf numFmtId="49" fontId="12" fillId="32" borderId="0" xfId="0" applyNumberFormat="1" applyFont="1" applyFill="1" applyAlignment="1">
      <alignment horizontal="center" vertical="top"/>
    </xf>
    <xf numFmtId="49" fontId="12" fillId="32" borderId="0" xfId="0" applyNumberFormat="1" applyFont="1" applyFill="1" applyAlignment="1">
      <alignment/>
    </xf>
    <xf numFmtId="49" fontId="12" fillId="32" borderId="0" xfId="0" applyNumberFormat="1" applyFont="1" applyFill="1" applyAlignment="1">
      <alignment horizontal="centerContinuous" vertical="top" wrapText="1"/>
    </xf>
    <xf numFmtId="49" fontId="6" fillId="32" borderId="0" xfId="0" applyNumberFormat="1" applyFont="1" applyFill="1" applyAlignment="1">
      <alignment horizontal="centerContinuous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center" wrapText="1"/>
    </xf>
    <xf numFmtId="0" fontId="16" fillId="32" borderId="0" xfId="0" applyFont="1" applyFill="1" applyAlignment="1">
      <alignment/>
    </xf>
    <xf numFmtId="0" fontId="16" fillId="32" borderId="0" xfId="0" applyFont="1" applyFill="1" applyAlignment="1">
      <alignment horizontal="left" vertical="center" wrapText="1"/>
    </xf>
    <xf numFmtId="0" fontId="17" fillId="32" borderId="11" xfId="0" applyFont="1" applyFill="1" applyBorder="1" applyAlignment="1" applyProtection="1">
      <alignment/>
      <protection locked="0"/>
    </xf>
    <xf numFmtId="0" fontId="17" fillId="32" borderId="12" xfId="0" applyFont="1" applyFill="1" applyBorder="1" applyAlignment="1" applyProtection="1">
      <alignment/>
      <protection locked="0"/>
    </xf>
    <xf numFmtId="0" fontId="12" fillId="32" borderId="13" xfId="0" applyFont="1" applyFill="1" applyBorder="1" applyAlignment="1">
      <alignment horizontal="left"/>
    </xf>
    <xf numFmtId="0" fontId="12" fillId="32" borderId="0" xfId="0" applyFont="1" applyFill="1" applyAlignment="1">
      <alignment horizontal="left"/>
    </xf>
    <xf numFmtId="0" fontId="14" fillId="32" borderId="14" xfId="0" applyFont="1" applyFill="1" applyBorder="1" applyAlignment="1" applyProtection="1">
      <alignment horizontal="left"/>
      <protection locked="0"/>
    </xf>
    <xf numFmtId="0" fontId="14" fillId="32" borderId="15" xfId="0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/>
    </xf>
    <xf numFmtId="0" fontId="6" fillId="32" borderId="0" xfId="0" applyFont="1" applyFill="1" applyAlignment="1">
      <alignment vertical="top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 applyProtection="1">
      <alignment horizontal="center" vertical="top" wrapText="1"/>
      <protection locked="0"/>
    </xf>
    <xf numFmtId="0" fontId="16" fillId="32" borderId="0" xfId="0" applyFont="1" applyFill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32" borderId="18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vertical="center"/>
    </xf>
    <xf numFmtId="49" fontId="19" fillId="32" borderId="19" xfId="0" applyNumberFormat="1" applyFont="1" applyFill="1" applyBorder="1" applyAlignment="1">
      <alignment horizontal="centerContinuous" vertical="center"/>
    </xf>
    <xf numFmtId="49" fontId="19" fillId="32" borderId="19" xfId="0" applyNumberFormat="1" applyFont="1" applyFill="1" applyBorder="1" applyAlignment="1">
      <alignment horizontal="left" vertical="center"/>
    </xf>
    <xf numFmtId="49" fontId="19" fillId="32" borderId="19" xfId="0" applyNumberFormat="1" applyFont="1" applyFill="1" applyBorder="1" applyAlignment="1">
      <alignment horizontal="left" vertical="top"/>
    </xf>
    <xf numFmtId="49" fontId="12" fillId="32" borderId="20" xfId="0" applyNumberFormat="1" applyFont="1" applyFill="1" applyBorder="1" applyAlignment="1">
      <alignment horizontal="center" vertical="center" wrapText="1"/>
    </xf>
    <xf numFmtId="49" fontId="12" fillId="32" borderId="21" xfId="0" applyNumberFormat="1" applyFont="1" applyFill="1" applyBorder="1" applyAlignment="1">
      <alignment horizontal="centerContinuous" vertical="center" wrapText="1"/>
    </xf>
    <xf numFmtId="49" fontId="12" fillId="32" borderId="11" xfId="0" applyNumberFormat="1" applyFont="1" applyFill="1" applyBorder="1" applyAlignment="1">
      <alignment horizontal="centerContinuous" vertical="top" wrapText="1"/>
    </xf>
    <xf numFmtId="49" fontId="12" fillId="32" borderId="22" xfId="0" applyNumberFormat="1" applyFont="1" applyFill="1" applyBorder="1" applyAlignment="1">
      <alignment horizontal="center" vertical="center" wrapText="1"/>
    </xf>
    <xf numFmtId="49" fontId="20" fillId="32" borderId="23" xfId="0" applyNumberFormat="1" applyFont="1" applyFill="1" applyBorder="1" applyAlignment="1">
      <alignment horizontal="center" vertical="center" wrapText="1"/>
    </xf>
    <xf numFmtId="49" fontId="7" fillId="32" borderId="24" xfId="0" applyNumberFormat="1" applyFont="1" applyFill="1" applyBorder="1" applyAlignment="1">
      <alignment horizontal="center" vertical="center" wrapText="1"/>
    </xf>
    <xf numFmtId="49" fontId="7" fillId="32" borderId="25" xfId="0" applyNumberFormat="1" applyFont="1" applyFill="1" applyBorder="1" applyAlignment="1">
      <alignment horizontal="centerContinuous" vertical="top" wrapText="1"/>
    </xf>
    <xf numFmtId="49" fontId="7" fillId="32" borderId="26" xfId="0" applyNumberFormat="1" applyFont="1" applyFill="1" applyBorder="1" applyAlignment="1">
      <alignment horizontal="centerContinuous" vertical="top" wrapText="1"/>
    </xf>
    <xf numFmtId="49" fontId="7" fillId="32" borderId="27" xfId="0" applyNumberFormat="1" applyFont="1" applyFill="1" applyBorder="1" applyAlignment="1">
      <alignment horizontal="center" wrapText="1"/>
    </xf>
    <xf numFmtId="49" fontId="7" fillId="32" borderId="27" xfId="0" applyNumberFormat="1" applyFont="1" applyFill="1" applyBorder="1" applyAlignment="1">
      <alignment horizontal="center" vertical="center" wrapText="1"/>
    </xf>
    <xf numFmtId="49" fontId="7" fillId="32" borderId="27" xfId="0" applyNumberFormat="1" applyFont="1" applyFill="1" applyBorder="1" applyAlignment="1">
      <alignment horizontal="center" vertical="top" wrapText="1"/>
    </xf>
    <xf numFmtId="49" fontId="7" fillId="32" borderId="28" xfId="0" applyNumberFormat="1" applyFont="1" applyFill="1" applyBorder="1" applyAlignment="1">
      <alignment horizontal="center" vertical="top" wrapText="1"/>
    </xf>
    <xf numFmtId="49" fontId="21" fillId="32" borderId="29" xfId="0" applyNumberFormat="1" applyFont="1" applyFill="1" applyBorder="1" applyAlignment="1">
      <alignment horizontal="left" vertical="top" wrapText="1"/>
    </xf>
    <xf numFmtId="49" fontId="12" fillId="32" borderId="30" xfId="0" applyNumberFormat="1" applyFont="1" applyFill="1" applyBorder="1" applyAlignment="1">
      <alignment horizontal="center" vertical="top"/>
    </xf>
    <xf numFmtId="0" fontId="12" fillId="32" borderId="30" xfId="0" applyFont="1" applyFill="1" applyBorder="1" applyAlignment="1">
      <alignment horizontal="center" vertical="top"/>
    </xf>
    <xf numFmtId="4" fontId="21" fillId="33" borderId="30" xfId="0" applyNumberFormat="1" applyFont="1" applyFill="1" applyBorder="1" applyAlignment="1">
      <alignment horizontal="right" vertical="center" wrapText="1"/>
    </xf>
    <xf numFmtId="4" fontId="21" fillId="33" borderId="31" xfId="0" applyNumberFormat="1" applyFont="1" applyFill="1" applyBorder="1" applyAlignment="1">
      <alignment horizontal="right" vertical="center" wrapText="1"/>
    </xf>
    <xf numFmtId="49" fontId="12" fillId="32" borderId="32" xfId="0" applyNumberFormat="1" applyFont="1" applyFill="1" applyBorder="1" applyAlignment="1">
      <alignment horizontal="left" vertical="top" wrapText="1"/>
    </xf>
    <xf numFmtId="49" fontId="23" fillId="32" borderId="33" xfId="0" applyNumberFormat="1" applyFont="1" applyFill="1" applyBorder="1" applyAlignment="1">
      <alignment horizontal="left" vertical="top" indent="2"/>
    </xf>
    <xf numFmtId="49" fontId="22" fillId="32" borderId="14" xfId="0" applyNumberFormat="1" applyFont="1" applyFill="1" applyBorder="1" applyAlignment="1">
      <alignment horizontal="center" vertical="top"/>
    </xf>
    <xf numFmtId="49" fontId="22" fillId="32" borderId="14" xfId="0" applyNumberFormat="1" applyFont="1" applyFill="1" applyBorder="1" applyAlignment="1">
      <alignment horizontal="left" vertical="top" indent="3"/>
    </xf>
    <xf numFmtId="49" fontId="22" fillId="32" borderId="14" xfId="0" applyNumberFormat="1" applyFont="1" applyFill="1" applyBorder="1" applyAlignment="1">
      <alignment horizontal="left" vertical="top"/>
    </xf>
    <xf numFmtId="49" fontId="22" fillId="32" borderId="34" xfId="0" applyNumberFormat="1" applyFont="1" applyFill="1" applyBorder="1" applyAlignment="1">
      <alignment horizontal="left" vertical="top"/>
    </xf>
    <xf numFmtId="49" fontId="12" fillId="32" borderId="35" xfId="0" applyNumberFormat="1" applyFont="1" applyFill="1" applyBorder="1" applyAlignment="1">
      <alignment horizontal="center" vertical="top"/>
    </xf>
    <xf numFmtId="0" fontId="12" fillId="32" borderId="35" xfId="0" applyFont="1" applyFill="1" applyBorder="1" applyAlignment="1">
      <alignment horizontal="center" vertical="top"/>
    </xf>
    <xf numFmtId="4" fontId="12" fillId="32" borderId="35" xfId="0" applyNumberFormat="1" applyFont="1" applyFill="1" applyBorder="1" applyAlignment="1" applyProtection="1">
      <alignment horizontal="right" vertical="center" wrapText="1"/>
      <protection locked="0"/>
    </xf>
    <xf numFmtId="4" fontId="12" fillId="32" borderId="36" xfId="0" applyNumberFormat="1" applyFont="1" applyFill="1" applyBorder="1" applyAlignment="1" applyProtection="1">
      <alignment horizontal="right" vertical="center"/>
      <protection locked="0"/>
    </xf>
    <xf numFmtId="49" fontId="22" fillId="32" borderId="33" xfId="0" applyNumberFormat="1" applyFont="1" applyFill="1" applyBorder="1" applyAlignment="1">
      <alignment horizontal="left" vertical="top" indent="7"/>
    </xf>
    <xf numFmtId="49" fontId="22" fillId="32" borderId="14" xfId="0" applyNumberFormat="1" applyFont="1" applyFill="1" applyBorder="1" applyAlignment="1">
      <alignment horizontal="left" vertical="top" indent="7"/>
    </xf>
    <xf numFmtId="49" fontId="21" fillId="32" borderId="32" xfId="0" applyNumberFormat="1" applyFont="1" applyFill="1" applyBorder="1" applyAlignment="1">
      <alignment horizontal="left" vertical="top" wrapText="1"/>
    </xf>
    <xf numFmtId="4" fontId="12" fillId="32" borderId="36" xfId="0" applyNumberFormat="1" applyFont="1" applyFill="1" applyBorder="1" applyAlignment="1" applyProtection="1">
      <alignment horizontal="right" vertical="center" wrapText="1"/>
      <protection locked="0"/>
    </xf>
    <xf numFmtId="4" fontId="12" fillId="32" borderId="37" xfId="0" applyNumberFormat="1" applyFont="1" applyFill="1" applyBorder="1" applyAlignment="1" applyProtection="1">
      <alignment horizontal="right" vertical="center" wrapText="1"/>
      <protection locked="0"/>
    </xf>
    <xf numFmtId="4" fontId="12" fillId="32" borderId="38" xfId="0" applyNumberFormat="1" applyFont="1" applyFill="1" applyBorder="1" applyAlignment="1" applyProtection="1">
      <alignment horizontal="right" vertical="center" wrapText="1"/>
      <protection locked="0"/>
    </xf>
    <xf numFmtId="49" fontId="21" fillId="32" borderId="24" xfId="0" applyNumberFormat="1" applyFont="1" applyFill="1" applyBorder="1" applyAlignment="1">
      <alignment horizontal="left" vertical="top" wrapText="1"/>
    </xf>
    <xf numFmtId="49" fontId="12" fillId="32" borderId="27" xfId="0" applyNumberFormat="1" applyFont="1" applyFill="1" applyBorder="1" applyAlignment="1">
      <alignment horizontal="center" vertical="top"/>
    </xf>
    <xf numFmtId="0" fontId="12" fillId="32" borderId="27" xfId="0" applyFont="1" applyFill="1" applyBorder="1" applyAlignment="1">
      <alignment horizontal="center" vertical="top"/>
    </xf>
    <xf numFmtId="4" fontId="21" fillId="33" borderId="27" xfId="0" applyNumberFormat="1" applyFont="1" applyFill="1" applyBorder="1" applyAlignment="1">
      <alignment horizontal="right" vertical="center" wrapText="1"/>
    </xf>
    <xf numFmtId="4" fontId="21" fillId="33" borderId="28" xfId="0" applyNumberFormat="1" applyFont="1" applyFill="1" applyBorder="1" applyAlignment="1">
      <alignment horizontal="right" vertical="center" wrapText="1"/>
    </xf>
    <xf numFmtId="0" fontId="13" fillId="32" borderId="0" xfId="0" applyFont="1" applyFill="1" applyAlignment="1" applyProtection="1">
      <alignment horizontal="left" vertical="top"/>
      <protection locked="0"/>
    </xf>
    <xf numFmtId="49" fontId="21" fillId="32" borderId="39" xfId="0" applyNumberFormat="1" applyFont="1" applyFill="1" applyBorder="1" applyAlignment="1">
      <alignment horizontal="left" vertical="top" wrapText="1"/>
    </xf>
    <xf numFmtId="49" fontId="22" fillId="32" borderId="40" xfId="0" applyNumberFormat="1" applyFont="1" applyFill="1" applyBorder="1" applyAlignment="1">
      <alignment horizontal="left" vertical="top" indent="3"/>
    </xf>
    <xf numFmtId="49" fontId="22" fillId="32" borderId="17" xfId="0" applyNumberFormat="1" applyFont="1" applyFill="1" applyBorder="1" applyAlignment="1">
      <alignment horizontal="left" vertical="top" indent="3"/>
    </xf>
    <xf numFmtId="49" fontId="22" fillId="32" borderId="41" xfId="0" applyNumberFormat="1" applyFont="1" applyFill="1" applyBorder="1" applyAlignment="1">
      <alignment horizontal="left" vertical="top" indent="3"/>
    </xf>
    <xf numFmtId="49" fontId="12" fillId="32" borderId="42" xfId="0" applyNumberFormat="1" applyFont="1" applyFill="1" applyBorder="1" applyAlignment="1">
      <alignment horizontal="center" vertical="top"/>
    </xf>
    <xf numFmtId="0" fontId="12" fillId="32" borderId="42" xfId="0" applyFont="1" applyFill="1" applyBorder="1" applyAlignment="1">
      <alignment horizontal="center" vertical="top"/>
    </xf>
    <xf numFmtId="4" fontId="12" fillId="32" borderId="42" xfId="0" applyNumberFormat="1" applyFont="1" applyFill="1" applyBorder="1" applyAlignment="1" applyProtection="1">
      <alignment horizontal="right" vertical="center" wrapText="1"/>
      <protection locked="0"/>
    </xf>
    <xf numFmtId="4" fontId="12" fillId="32" borderId="4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Alignment="1">
      <alignment/>
    </xf>
    <xf numFmtId="49" fontId="12" fillId="32" borderId="39" xfId="0" applyNumberFormat="1" applyFont="1" applyFill="1" applyBorder="1" applyAlignment="1">
      <alignment horizontal="left" vertical="top" wrapText="1"/>
    </xf>
    <xf numFmtId="49" fontId="22" fillId="32" borderId="41" xfId="0" applyNumberFormat="1" applyFont="1" applyFill="1" applyBorder="1" applyAlignment="1">
      <alignment horizontal="left" vertical="top" wrapText="1" indent="3"/>
    </xf>
    <xf numFmtId="4" fontId="12" fillId="33" borderId="42" xfId="0" applyNumberFormat="1" applyFont="1" applyFill="1" applyBorder="1" applyAlignment="1">
      <alignment horizontal="right" vertical="center" wrapText="1"/>
    </xf>
    <xf numFmtId="4" fontId="12" fillId="33" borderId="43" xfId="0" applyNumberFormat="1" applyFont="1" applyFill="1" applyBorder="1" applyAlignment="1">
      <alignment horizontal="right" vertical="center" wrapText="1"/>
    </xf>
    <xf numFmtId="49" fontId="22" fillId="32" borderId="33" xfId="0" applyNumberFormat="1" applyFont="1" applyFill="1" applyBorder="1" applyAlignment="1">
      <alignment horizontal="left" vertical="top"/>
    </xf>
    <xf numFmtId="49" fontId="22" fillId="32" borderId="34" xfId="0" applyNumberFormat="1" applyFont="1" applyFill="1" applyBorder="1" applyAlignment="1">
      <alignment horizontal="left" vertical="top" wrapText="1"/>
    </xf>
    <xf numFmtId="4" fontId="12" fillId="33" borderId="35" xfId="0" applyNumberFormat="1" applyFont="1" applyFill="1" applyBorder="1" applyAlignment="1">
      <alignment horizontal="right" vertical="center" wrapText="1"/>
    </xf>
    <xf numFmtId="4" fontId="12" fillId="33" borderId="36" xfId="0" applyNumberFormat="1" applyFont="1" applyFill="1" applyBorder="1" applyAlignment="1">
      <alignment horizontal="right" vertical="center" wrapText="1"/>
    </xf>
    <xf numFmtId="49" fontId="22" fillId="32" borderId="14" xfId="0" applyNumberFormat="1" applyFont="1" applyFill="1" applyBorder="1" applyAlignment="1">
      <alignment horizontal="right" vertical="top"/>
    </xf>
    <xf numFmtId="49" fontId="22" fillId="32" borderId="33" xfId="0" applyNumberFormat="1" applyFont="1" applyFill="1" applyBorder="1" applyAlignment="1">
      <alignment horizontal="left" vertical="top" wrapText="1"/>
    </xf>
    <xf numFmtId="49" fontId="22" fillId="32" borderId="14" xfId="0" applyNumberFormat="1" applyFont="1" applyFill="1" applyBorder="1" applyAlignment="1">
      <alignment horizontal="left" vertical="top" wrapText="1"/>
    </xf>
    <xf numFmtId="49" fontId="22" fillId="32" borderId="33" xfId="0" applyNumberFormat="1" applyFont="1" applyFill="1" applyBorder="1" applyAlignment="1">
      <alignment horizontal="left" vertical="top" wrapText="1" indent="1"/>
    </xf>
    <xf numFmtId="49" fontId="22" fillId="32" borderId="33" xfId="0" applyNumberFormat="1" applyFont="1" applyFill="1" applyBorder="1" applyAlignment="1">
      <alignment horizontal="left" vertical="top" indent="3"/>
    </xf>
    <xf numFmtId="49" fontId="22" fillId="32" borderId="34" xfId="0" applyNumberFormat="1" applyFont="1" applyFill="1" applyBorder="1" applyAlignment="1">
      <alignment horizontal="left" vertical="top" indent="3"/>
    </xf>
    <xf numFmtId="49" fontId="21" fillId="32" borderId="44" xfId="0" applyNumberFormat="1" applyFont="1" applyFill="1" applyBorder="1" applyAlignment="1">
      <alignment horizontal="left" vertical="top" wrapText="1"/>
    </xf>
    <xf numFmtId="4" fontId="12" fillId="32" borderId="38" xfId="0" applyNumberFormat="1" applyFont="1" applyFill="1" applyBorder="1" applyAlignment="1" applyProtection="1">
      <alignment horizontal="right" vertical="center"/>
      <protection locked="0"/>
    </xf>
    <xf numFmtId="49" fontId="21" fillId="32" borderId="24" xfId="0" applyNumberFormat="1" applyFont="1" applyFill="1" applyBorder="1" applyAlignment="1">
      <alignment horizontal="left" vertical="center" wrapText="1"/>
    </xf>
    <xf numFmtId="49" fontId="12" fillId="32" borderId="27" xfId="0" applyNumberFormat="1" applyFont="1" applyFill="1" applyBorder="1" applyAlignment="1">
      <alignment horizontal="center" vertical="top" wrapText="1"/>
    </xf>
    <xf numFmtId="3" fontId="21" fillId="33" borderId="27" xfId="0" applyNumberFormat="1" applyFont="1" applyFill="1" applyBorder="1" applyAlignment="1">
      <alignment horizontal="right" vertical="center" wrapText="1"/>
    </xf>
    <xf numFmtId="3" fontId="12" fillId="32" borderId="45" xfId="0" applyNumberFormat="1" applyFont="1" applyFill="1" applyBorder="1" applyAlignment="1">
      <alignment horizontal="right" vertical="center" wrapText="1"/>
    </xf>
    <xf numFmtId="49" fontId="12" fillId="32" borderId="42" xfId="0" applyNumberFormat="1" applyFont="1" applyFill="1" applyBorder="1" applyAlignment="1">
      <alignment horizontal="center" vertical="top" wrapText="1"/>
    </xf>
    <xf numFmtId="3" fontId="12" fillId="33" borderId="42" xfId="0" applyNumberFormat="1" applyFont="1" applyFill="1" applyBorder="1" applyAlignment="1">
      <alignment horizontal="right" vertical="center" wrapText="1"/>
    </xf>
    <xf numFmtId="3" fontId="12" fillId="32" borderId="46" xfId="0" applyNumberFormat="1" applyFont="1" applyFill="1" applyBorder="1" applyAlignment="1">
      <alignment horizontal="right" vertical="center" wrapText="1"/>
    </xf>
    <xf numFmtId="49" fontId="12" fillId="32" borderId="35" xfId="0" applyNumberFormat="1" applyFont="1" applyFill="1" applyBorder="1" applyAlignment="1">
      <alignment horizontal="center" vertical="top" wrapText="1"/>
    </xf>
    <xf numFmtId="3" fontId="12" fillId="33" borderId="35" xfId="0" applyNumberFormat="1" applyFont="1" applyFill="1" applyBorder="1" applyAlignment="1">
      <alignment horizontal="right" vertical="center" wrapText="1"/>
    </xf>
    <xf numFmtId="3" fontId="12" fillId="32" borderId="35" xfId="0" applyNumberFormat="1" applyFont="1" applyFill="1" applyBorder="1" applyAlignment="1" applyProtection="1">
      <alignment horizontal="right" vertical="center" wrapText="1"/>
      <protection locked="0"/>
    </xf>
    <xf numFmtId="49" fontId="12" fillId="32" borderId="47" xfId="0" applyNumberFormat="1" applyFont="1" applyFill="1" applyBorder="1" applyAlignment="1">
      <alignment horizontal="left" vertical="top" wrapText="1"/>
    </xf>
    <xf numFmtId="49" fontId="22" fillId="32" borderId="48" xfId="0" applyNumberFormat="1" applyFont="1" applyFill="1" applyBorder="1" applyAlignment="1">
      <alignment horizontal="left" vertical="top"/>
    </xf>
    <xf numFmtId="49" fontId="22" fillId="32" borderId="49" xfId="0" applyNumberFormat="1" applyFont="1" applyFill="1" applyBorder="1" applyAlignment="1">
      <alignment horizontal="left" vertical="top"/>
    </xf>
    <xf numFmtId="49" fontId="12" fillId="32" borderId="50" xfId="0" applyNumberFormat="1" applyFont="1" applyFill="1" applyBorder="1" applyAlignment="1">
      <alignment horizontal="center" vertical="top"/>
    </xf>
    <xf numFmtId="49" fontId="12" fillId="32" borderId="50" xfId="0" applyNumberFormat="1" applyFont="1" applyFill="1" applyBorder="1" applyAlignment="1">
      <alignment horizontal="center" vertical="top" wrapText="1"/>
    </xf>
    <xf numFmtId="3" fontId="12" fillId="32" borderId="50" xfId="0" applyNumberFormat="1" applyFont="1" applyFill="1" applyBorder="1" applyAlignment="1" applyProtection="1">
      <alignment horizontal="right" vertical="center" wrapText="1"/>
      <protection locked="0"/>
    </xf>
    <xf numFmtId="3" fontId="12" fillId="32" borderId="51" xfId="0" applyNumberFormat="1" applyFont="1" applyFill="1" applyBorder="1" applyAlignment="1">
      <alignment horizontal="right" vertical="center" wrapText="1"/>
    </xf>
    <xf numFmtId="49" fontId="7" fillId="32" borderId="0" xfId="0" applyNumberFormat="1" applyFont="1" applyFill="1" applyAlignment="1">
      <alignment horizontal="left" vertical="top"/>
    </xf>
    <xf numFmtId="49" fontId="7" fillId="32" borderId="0" xfId="0" applyNumberFormat="1" applyFont="1" applyFill="1" applyAlignment="1">
      <alignment horizontal="right" vertical="top"/>
    </xf>
    <xf numFmtId="0" fontId="7" fillId="32" borderId="0" xfId="0" applyFont="1" applyFill="1" applyAlignment="1" applyProtection="1">
      <alignment horizontal="left" vertical="top"/>
      <protection locked="0"/>
    </xf>
    <xf numFmtId="49" fontId="12" fillId="32" borderId="20" xfId="0" applyNumberFormat="1" applyFont="1" applyFill="1" applyBorder="1" applyAlignment="1">
      <alignment horizontal="left" vertical="top" wrapText="1"/>
    </xf>
    <xf numFmtId="49" fontId="22" fillId="32" borderId="21" xfId="0" applyNumberFormat="1" applyFont="1" applyFill="1" applyBorder="1" applyAlignment="1">
      <alignment horizontal="left" vertical="top" wrapText="1" indent="1"/>
    </xf>
    <xf numFmtId="49" fontId="22" fillId="32" borderId="11" xfId="0" applyNumberFormat="1" applyFont="1" applyFill="1" applyBorder="1" applyAlignment="1">
      <alignment horizontal="left" vertical="top"/>
    </xf>
    <xf numFmtId="49" fontId="12" fillId="32" borderId="22" xfId="0" applyNumberFormat="1" applyFont="1" applyFill="1" applyBorder="1" applyAlignment="1">
      <alignment horizontal="center" vertical="top"/>
    </xf>
    <xf numFmtId="49" fontId="12" fillId="32" borderId="22" xfId="0" applyNumberFormat="1" applyFont="1" applyFill="1" applyBorder="1" applyAlignment="1">
      <alignment horizontal="center" vertical="top" wrapText="1"/>
    </xf>
    <xf numFmtId="3" fontId="12" fillId="33" borderId="22" xfId="0" applyNumberFormat="1" applyFont="1" applyFill="1" applyBorder="1" applyAlignment="1">
      <alignment horizontal="right" vertical="center" wrapText="1"/>
    </xf>
    <xf numFmtId="3" fontId="12" fillId="32" borderId="52" xfId="0" applyNumberFormat="1" applyFont="1" applyFill="1" applyBorder="1" applyAlignment="1">
      <alignment horizontal="right" vertical="center" wrapText="1"/>
    </xf>
    <xf numFmtId="49" fontId="22" fillId="32" borderId="33" xfId="0" applyNumberFormat="1" applyFont="1" applyFill="1" applyBorder="1" applyAlignment="1">
      <alignment vertical="top"/>
    </xf>
    <xf numFmtId="49" fontId="22" fillId="32" borderId="14" xfId="0" applyNumberFormat="1" applyFont="1" applyFill="1" applyBorder="1" applyAlignment="1">
      <alignment vertical="top"/>
    </xf>
    <xf numFmtId="49" fontId="21" fillId="32" borderId="53" xfId="0" applyNumberFormat="1" applyFont="1" applyFill="1" applyBorder="1" applyAlignment="1">
      <alignment horizontal="left" vertical="top" wrapText="1"/>
    </xf>
    <xf numFmtId="49" fontId="12" fillId="32" borderId="26" xfId="0" applyNumberFormat="1" applyFont="1" applyFill="1" applyBorder="1" applyAlignment="1">
      <alignment horizontal="center" vertical="top" wrapText="1"/>
    </xf>
    <xf numFmtId="49" fontId="12" fillId="32" borderId="16" xfId="0" applyNumberFormat="1" applyFont="1" applyFill="1" applyBorder="1" applyAlignment="1">
      <alignment horizontal="left" vertical="top" wrapText="1"/>
    </xf>
    <xf numFmtId="49" fontId="22" fillId="32" borderId="54" xfId="0" applyNumberFormat="1" applyFont="1" applyFill="1" applyBorder="1" applyAlignment="1">
      <alignment horizontal="left" vertical="top"/>
    </xf>
    <xf numFmtId="49" fontId="22" fillId="32" borderId="17" xfId="0" applyNumberFormat="1" applyFont="1" applyFill="1" applyBorder="1" applyAlignment="1">
      <alignment horizontal="left" vertical="top"/>
    </xf>
    <xf numFmtId="49" fontId="12" fillId="32" borderId="30" xfId="0" applyNumberFormat="1" applyFont="1" applyFill="1" applyBorder="1" applyAlignment="1">
      <alignment horizontal="center" vertical="top" wrapText="1"/>
    </xf>
    <xf numFmtId="49" fontId="22" fillId="32" borderId="55" xfId="0" applyNumberFormat="1" applyFont="1" applyFill="1" applyBorder="1" applyAlignment="1">
      <alignment horizontal="left" vertical="top" indent="3"/>
    </xf>
    <xf numFmtId="3" fontId="12" fillId="32" borderId="56" xfId="0" applyNumberFormat="1" applyFont="1" applyFill="1" applyBorder="1" applyAlignment="1">
      <alignment horizontal="right" vertical="center" wrapText="1"/>
    </xf>
    <xf numFmtId="49" fontId="12" fillId="32" borderId="57" xfId="0" applyNumberFormat="1" applyFont="1" applyFill="1" applyBorder="1" applyAlignment="1">
      <alignment horizontal="left" vertical="top" wrapText="1"/>
    </xf>
    <xf numFmtId="49" fontId="22" fillId="32" borderId="14" xfId="0" applyNumberFormat="1" applyFont="1" applyFill="1" applyBorder="1" applyAlignment="1">
      <alignment horizontal="left" vertical="top" indent="4"/>
    </xf>
    <xf numFmtId="49" fontId="12" fillId="32" borderId="58" xfId="0" applyNumberFormat="1" applyFont="1" applyFill="1" applyBorder="1" applyAlignment="1">
      <alignment horizontal="left" vertical="top" wrapText="1"/>
    </xf>
    <xf numFmtId="49" fontId="22" fillId="32" borderId="48" xfId="0" applyNumberFormat="1" applyFont="1" applyFill="1" applyBorder="1" applyAlignment="1">
      <alignment horizontal="left" vertical="top" indent="3"/>
    </xf>
    <xf numFmtId="49" fontId="22" fillId="32" borderId="49" xfId="0" applyNumberFormat="1" applyFont="1" applyFill="1" applyBorder="1" applyAlignment="1">
      <alignment horizontal="left" vertical="top" indent="4"/>
    </xf>
    <xf numFmtId="49" fontId="12" fillId="32" borderId="55" xfId="0" applyNumberFormat="1" applyFont="1" applyFill="1" applyBorder="1" applyAlignment="1">
      <alignment horizontal="left" vertical="top" indent="1"/>
    </xf>
    <xf numFmtId="49" fontId="12" fillId="32" borderId="17" xfId="0" applyNumberFormat="1" applyFont="1" applyFill="1" applyBorder="1" applyAlignment="1">
      <alignment horizontal="left" vertical="top" indent="4"/>
    </xf>
    <xf numFmtId="49" fontId="12" fillId="32" borderId="17" xfId="0" applyNumberFormat="1" applyFont="1" applyFill="1" applyBorder="1" applyAlignment="1">
      <alignment horizontal="left" vertical="top" indent="3"/>
    </xf>
    <xf numFmtId="49" fontId="12" fillId="32" borderId="41" xfId="0" applyNumberFormat="1" applyFont="1" applyFill="1" applyBorder="1" applyAlignment="1">
      <alignment horizontal="left" vertical="top" indent="3"/>
    </xf>
    <xf numFmtId="3" fontId="12" fillId="32" borderId="42" xfId="0" applyNumberFormat="1" applyFont="1" applyFill="1" applyBorder="1" applyAlignment="1" applyProtection="1">
      <alignment horizontal="right" vertical="center" wrapText="1" indent="1"/>
      <protection locked="0"/>
    </xf>
    <xf numFmtId="3" fontId="12" fillId="32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32" borderId="33" xfId="0" applyNumberFormat="1" applyFont="1" applyFill="1" applyBorder="1" applyAlignment="1">
      <alignment horizontal="left" vertical="top" indent="1"/>
    </xf>
    <xf numFmtId="49" fontId="12" fillId="32" borderId="14" xfId="0" applyNumberFormat="1" applyFont="1" applyFill="1" applyBorder="1" applyAlignment="1">
      <alignment horizontal="left" vertical="top" indent="4"/>
    </xf>
    <xf numFmtId="49" fontId="12" fillId="32" borderId="14" xfId="0" applyNumberFormat="1" applyFont="1" applyFill="1" applyBorder="1" applyAlignment="1">
      <alignment horizontal="left" vertical="top" indent="3"/>
    </xf>
    <xf numFmtId="49" fontId="12" fillId="32" borderId="34" xfId="0" applyNumberFormat="1" applyFont="1" applyFill="1" applyBorder="1" applyAlignment="1">
      <alignment horizontal="left" vertical="top" indent="3"/>
    </xf>
    <xf numFmtId="3" fontId="12" fillId="32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12" fillId="32" borderId="45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32" borderId="32" xfId="0" applyNumberFormat="1" applyFont="1" applyFill="1" applyBorder="1" applyAlignment="1">
      <alignment horizontal="left" vertical="top" wrapText="1" indent="1"/>
    </xf>
    <xf numFmtId="49" fontId="12" fillId="32" borderId="24" xfId="0" applyNumberFormat="1" applyFont="1" applyFill="1" applyBorder="1" applyAlignment="1">
      <alignment horizontal="left" vertical="top" wrapText="1" indent="1"/>
    </xf>
    <xf numFmtId="49" fontId="12" fillId="32" borderId="25" xfId="0" applyNumberFormat="1" applyFont="1" applyFill="1" applyBorder="1" applyAlignment="1">
      <alignment horizontal="left" vertical="top" indent="1"/>
    </xf>
    <xf numFmtId="49" fontId="12" fillId="32" borderId="26" xfId="0" applyNumberFormat="1" applyFont="1" applyFill="1" applyBorder="1" applyAlignment="1">
      <alignment horizontal="left" vertical="top" indent="4"/>
    </xf>
    <xf numFmtId="49" fontId="12" fillId="32" borderId="26" xfId="0" applyNumberFormat="1" applyFont="1" applyFill="1" applyBorder="1" applyAlignment="1">
      <alignment horizontal="left" vertical="top" indent="3"/>
    </xf>
    <xf numFmtId="49" fontId="12" fillId="32" borderId="59" xfId="0" applyNumberFormat="1" applyFont="1" applyFill="1" applyBorder="1" applyAlignment="1">
      <alignment horizontal="left" vertical="top" indent="3"/>
    </xf>
    <xf numFmtId="3" fontId="12" fillId="32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2" fillId="32" borderId="60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32" borderId="0" xfId="0" applyNumberFormat="1" applyFont="1" applyFill="1" applyAlignment="1">
      <alignment horizontal="center" vertical="center" wrapText="1"/>
    </xf>
    <xf numFmtId="49" fontId="12" fillId="32" borderId="0" xfId="0" applyNumberFormat="1" applyFont="1" applyFill="1" applyAlignment="1">
      <alignment horizontal="justify" vertical="top" wrapText="1"/>
    </xf>
    <xf numFmtId="0" fontId="12" fillId="32" borderId="0" xfId="0" applyFont="1" applyFill="1" applyAlignment="1" applyProtection="1">
      <alignment horizontal="center" vertical="center" wrapText="1"/>
      <protection locked="0"/>
    </xf>
    <xf numFmtId="0" fontId="12" fillId="32" borderId="0" xfId="0" applyFont="1" applyFill="1" applyAlignment="1" applyProtection="1">
      <alignment horizontal="center" vertical="center"/>
      <protection locked="0"/>
    </xf>
    <xf numFmtId="49" fontId="15" fillId="32" borderId="0" xfId="0" applyNumberFormat="1" applyFont="1" applyFill="1" applyAlignment="1">
      <alignment horizontal="centerContinuous" vertical="top" wrapText="1"/>
    </xf>
    <xf numFmtId="49" fontId="19" fillId="32" borderId="0" xfId="0" applyNumberFormat="1" applyFont="1" applyFill="1" applyAlignment="1">
      <alignment horizontal="left" vertical="top"/>
    </xf>
    <xf numFmtId="0" fontId="17" fillId="32" borderId="0" xfId="0" applyFont="1" applyFill="1" applyAlignment="1" applyProtection="1">
      <alignment horizontal="centerContinuous" vertical="top" wrapText="1"/>
      <protection hidden="1"/>
    </xf>
    <xf numFmtId="49" fontId="12" fillId="32" borderId="0" xfId="0" applyNumberFormat="1" applyFont="1" applyFill="1" applyAlignment="1" applyProtection="1">
      <alignment horizontal="centerContinuous" vertical="top" wrapText="1"/>
      <protection locked="0"/>
    </xf>
    <xf numFmtId="0" fontId="17" fillId="32" borderId="0" xfId="0" applyFont="1" applyFill="1" applyAlignment="1">
      <alignment horizontal="centerContinuous" vertical="top" wrapText="1"/>
    </xf>
    <xf numFmtId="49" fontId="12" fillId="32" borderId="11" xfId="0" applyNumberFormat="1" applyFont="1" applyFill="1" applyBorder="1" applyAlignment="1">
      <alignment horizontal="centerContinuous" vertical="center" wrapText="1"/>
    </xf>
    <xf numFmtId="49" fontId="12" fillId="32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32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27" xfId="0" applyNumberFormat="1" applyFont="1" applyFill="1" applyBorder="1" applyAlignment="1" applyProtection="1">
      <alignment horizontal="center" vertical="top" wrapText="1"/>
      <protection locked="0"/>
    </xf>
    <xf numFmtId="49" fontId="7" fillId="32" borderId="28" xfId="0" applyNumberFormat="1" applyFont="1" applyFill="1" applyBorder="1" applyAlignment="1" applyProtection="1">
      <alignment horizontal="center" vertical="top" wrapText="1"/>
      <protection locked="0"/>
    </xf>
    <xf numFmtId="49" fontId="21" fillId="32" borderId="29" xfId="0" applyNumberFormat="1" applyFont="1" applyFill="1" applyBorder="1" applyAlignment="1">
      <alignment horizontal="left" vertical="center"/>
    </xf>
    <xf numFmtId="4" fontId="21" fillId="4" borderId="30" xfId="0" applyNumberFormat="1" applyFont="1" applyFill="1" applyBorder="1" applyAlignment="1">
      <alignment horizontal="right" vertical="center" wrapText="1"/>
    </xf>
    <xf numFmtId="4" fontId="21" fillId="4" borderId="31" xfId="0" applyNumberFormat="1" applyFont="1" applyFill="1" applyBorder="1" applyAlignment="1">
      <alignment horizontal="right" vertical="center" wrapText="1"/>
    </xf>
    <xf numFmtId="49" fontId="12" fillId="32" borderId="32" xfId="0" applyNumberFormat="1" applyFont="1" applyFill="1" applyBorder="1" applyAlignment="1">
      <alignment horizontal="left" vertical="center"/>
    </xf>
    <xf numFmtId="49" fontId="21" fillId="32" borderId="24" xfId="0" applyNumberFormat="1" applyFont="1" applyFill="1" applyBorder="1" applyAlignment="1">
      <alignment horizontal="left" vertical="center"/>
    </xf>
    <xf numFmtId="4" fontId="21" fillId="4" borderId="27" xfId="0" applyNumberFormat="1" applyFont="1" applyFill="1" applyBorder="1" applyAlignment="1">
      <alignment horizontal="right" vertical="center" wrapText="1"/>
    </xf>
    <xf numFmtId="4" fontId="21" fillId="4" borderId="28" xfId="0" applyNumberFormat="1" applyFont="1" applyFill="1" applyBorder="1" applyAlignment="1">
      <alignment horizontal="right" vertical="center" wrapText="1"/>
    </xf>
    <xf numFmtId="49" fontId="12" fillId="32" borderId="39" xfId="0" applyNumberFormat="1" applyFont="1" applyFill="1" applyBorder="1" applyAlignment="1">
      <alignment horizontal="left" vertical="center"/>
    </xf>
    <xf numFmtId="4" fontId="12" fillId="4" borderId="35" xfId="0" applyNumberFormat="1" applyFont="1" applyFill="1" applyBorder="1" applyAlignment="1">
      <alignment horizontal="right" vertical="center" wrapText="1"/>
    </xf>
    <xf numFmtId="4" fontId="12" fillId="4" borderId="36" xfId="0" applyNumberFormat="1" applyFont="1" applyFill="1" applyBorder="1" applyAlignment="1">
      <alignment horizontal="right" vertical="center" wrapText="1"/>
    </xf>
    <xf numFmtId="49" fontId="12" fillId="32" borderId="32" xfId="0" applyNumberFormat="1" applyFont="1" applyFill="1" applyBorder="1" applyAlignment="1">
      <alignment horizontal="left" vertical="top"/>
    </xf>
    <xf numFmtId="0" fontId="25" fillId="32" borderId="0" xfId="0" applyFont="1" applyFill="1" applyAlignment="1">
      <alignment/>
    </xf>
    <xf numFmtId="3" fontId="21" fillId="4" borderId="27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/>
    </xf>
    <xf numFmtId="3" fontId="12" fillId="4" borderId="42" xfId="0" applyNumberFormat="1" applyFont="1" applyFill="1" applyBorder="1" applyAlignment="1">
      <alignment horizontal="right" vertical="center" wrapText="1"/>
    </xf>
    <xf numFmtId="3" fontId="12" fillId="32" borderId="35" xfId="0" applyNumberFormat="1" applyFont="1" applyFill="1" applyBorder="1" applyAlignment="1" applyProtection="1">
      <alignment horizontal="right" vertical="center"/>
      <protection locked="0"/>
    </xf>
    <xf numFmtId="3" fontId="12" fillId="4" borderId="35" xfId="0" applyNumberFormat="1" applyFont="1" applyFill="1" applyBorder="1" applyAlignment="1">
      <alignment horizontal="right" vertical="center"/>
    </xf>
    <xf numFmtId="49" fontId="12" fillId="32" borderId="47" xfId="0" applyNumberFormat="1" applyFont="1" applyFill="1" applyBorder="1" applyAlignment="1">
      <alignment horizontal="left" vertical="center"/>
    </xf>
    <xf numFmtId="49" fontId="22" fillId="32" borderId="61" xfId="0" applyNumberFormat="1" applyFont="1" applyFill="1" applyBorder="1" applyAlignment="1">
      <alignment horizontal="left" vertical="top" wrapText="1" indent="3"/>
    </xf>
    <xf numFmtId="3" fontId="12" fillId="32" borderId="50" xfId="0" applyNumberFormat="1" applyFont="1" applyFill="1" applyBorder="1" applyAlignment="1" applyProtection="1">
      <alignment horizontal="right"/>
      <protection locked="0"/>
    </xf>
    <xf numFmtId="49" fontId="12" fillId="32" borderId="0" xfId="0" applyNumberFormat="1" applyFont="1" applyFill="1" applyAlignment="1">
      <alignment horizontal="center"/>
    </xf>
    <xf numFmtId="49" fontId="12" fillId="32" borderId="0" xfId="0" applyNumberFormat="1" applyFont="1" applyFill="1" applyAlignment="1" applyProtection="1">
      <alignment/>
      <protection locked="0"/>
    </xf>
    <xf numFmtId="0" fontId="16" fillId="32" borderId="0" xfId="0" applyFont="1" applyFill="1" applyAlignment="1">
      <alignment vertical="top"/>
    </xf>
    <xf numFmtId="49" fontId="12" fillId="32" borderId="62" xfId="0" applyNumberFormat="1" applyFont="1" applyFill="1" applyBorder="1" applyAlignment="1">
      <alignment horizontal="center" vertical="center" wrapText="1"/>
    </xf>
    <xf numFmtId="49" fontId="12" fillId="32" borderId="63" xfId="0" applyNumberFormat="1" applyFont="1" applyFill="1" applyBorder="1" applyAlignment="1">
      <alignment horizontal="center" vertical="top" wrapText="1"/>
    </xf>
    <xf numFmtId="49" fontId="12" fillId="32" borderId="64" xfId="0" applyNumberFormat="1" applyFont="1" applyFill="1" applyBorder="1" applyAlignment="1">
      <alignment horizontal="center" vertical="top" wrapText="1"/>
    </xf>
    <xf numFmtId="49" fontId="12" fillId="32" borderId="0" xfId="0" applyNumberFormat="1" applyFont="1" applyFill="1" applyAlignment="1" applyProtection="1">
      <alignment vertical="top"/>
      <protection locked="0"/>
    </xf>
    <xf numFmtId="0" fontId="16" fillId="0" borderId="0" xfId="0" applyFont="1" applyAlignment="1">
      <alignment vertical="top"/>
    </xf>
    <xf numFmtId="49" fontId="12" fillId="32" borderId="29" xfId="0" applyNumberFormat="1" applyFont="1" applyFill="1" applyBorder="1" applyAlignment="1">
      <alignment horizontal="center" vertical="top"/>
    </xf>
    <xf numFmtId="203" fontId="12" fillId="32" borderId="30" xfId="0" applyNumberFormat="1" applyFont="1" applyFill="1" applyBorder="1" applyAlignment="1" applyProtection="1">
      <alignment horizontal="right" vertical="top" wrapText="1"/>
      <protection locked="0"/>
    </xf>
    <xf numFmtId="203" fontId="12" fillId="32" borderId="31" xfId="0" applyNumberFormat="1" applyFont="1" applyFill="1" applyBorder="1" applyAlignment="1" applyProtection="1">
      <alignment horizontal="right" vertical="top"/>
      <protection locked="0"/>
    </xf>
    <xf numFmtId="49" fontId="12" fillId="32" borderId="32" xfId="0" applyNumberFormat="1" applyFont="1" applyFill="1" applyBorder="1" applyAlignment="1">
      <alignment horizontal="center" vertical="top"/>
    </xf>
    <xf numFmtId="203" fontId="12" fillId="32" borderId="35" xfId="0" applyNumberFormat="1" applyFont="1" applyFill="1" applyBorder="1" applyAlignment="1" applyProtection="1">
      <alignment horizontal="right" vertical="top" wrapText="1"/>
      <protection locked="0"/>
    </xf>
    <xf numFmtId="203" fontId="12" fillId="32" borderId="36" xfId="0" applyNumberFormat="1" applyFont="1" applyFill="1" applyBorder="1" applyAlignment="1" applyProtection="1">
      <alignment horizontal="right" vertical="top"/>
      <protection locked="0"/>
    </xf>
    <xf numFmtId="203" fontId="12" fillId="32" borderId="45" xfId="0" applyNumberFormat="1" applyFont="1" applyFill="1" applyBorder="1" applyAlignment="1">
      <alignment horizontal="right" vertical="top" wrapText="1"/>
    </xf>
    <xf numFmtId="49" fontId="12" fillId="32" borderId="47" xfId="0" applyNumberFormat="1" applyFont="1" applyFill="1" applyBorder="1" applyAlignment="1">
      <alignment horizontal="center" vertical="top"/>
    </xf>
    <xf numFmtId="0" fontId="12" fillId="32" borderId="50" xfId="0" applyFont="1" applyFill="1" applyBorder="1" applyAlignment="1">
      <alignment horizontal="center" vertical="top"/>
    </xf>
    <xf numFmtId="203" fontId="12" fillId="32" borderId="50" xfId="0" applyNumberFormat="1" applyFont="1" applyFill="1" applyBorder="1" applyAlignment="1" applyProtection="1">
      <alignment horizontal="right" vertical="top" wrapText="1"/>
      <protection locked="0"/>
    </xf>
    <xf numFmtId="203" fontId="12" fillId="32" borderId="65" xfId="0" applyNumberFormat="1" applyFont="1" applyFill="1" applyBorder="1" applyAlignment="1" applyProtection="1">
      <alignment horizontal="right" vertical="top"/>
      <protection locked="0"/>
    </xf>
    <xf numFmtId="0" fontId="26" fillId="32" borderId="18" xfId="0" applyFont="1" applyFill="1" applyBorder="1" applyAlignment="1" applyProtection="1">
      <alignment horizontal="left"/>
      <protection locked="0"/>
    </xf>
    <xf numFmtId="0" fontId="26" fillId="32" borderId="18" xfId="0" applyFont="1" applyFill="1" applyBorder="1" applyAlignment="1" applyProtection="1">
      <alignment horizontal="center"/>
      <protection locked="0"/>
    </xf>
    <xf numFmtId="0" fontId="18" fillId="32" borderId="18" xfId="0" applyFont="1" applyFill="1" applyBorder="1" applyAlignment="1" applyProtection="1">
      <alignment horizontal="center"/>
      <protection locked="0"/>
    </xf>
    <xf numFmtId="0" fontId="18" fillId="32" borderId="18" xfId="0" applyFont="1" applyFill="1" applyBorder="1" applyAlignment="1" applyProtection="1">
      <alignment/>
      <protection locked="0"/>
    </xf>
    <xf numFmtId="0" fontId="17" fillId="32" borderId="18" xfId="0" applyFont="1" applyFill="1" applyBorder="1" applyAlignment="1" applyProtection="1">
      <alignment horizontal="left"/>
      <protection locked="0"/>
    </xf>
    <xf numFmtId="0" fontId="26" fillId="32" borderId="0" xfId="0" applyFont="1" applyFill="1" applyAlignment="1" applyProtection="1">
      <alignment vertical="center"/>
      <protection locked="0"/>
    </xf>
    <xf numFmtId="0" fontId="26" fillId="32" borderId="0" xfId="0" applyFont="1" applyFill="1" applyAlignment="1">
      <alignment/>
    </xf>
    <xf numFmtId="0" fontId="26" fillId="0" borderId="0" xfId="0" applyFont="1" applyAlignment="1">
      <alignment/>
    </xf>
    <xf numFmtId="0" fontId="18" fillId="32" borderId="0" xfId="0" applyFont="1" applyFill="1" applyAlignment="1" applyProtection="1">
      <alignment/>
      <protection locked="0"/>
    </xf>
    <xf numFmtId="49" fontId="6" fillId="32" borderId="0" xfId="0" applyNumberFormat="1" applyFont="1" applyFill="1" applyAlignment="1" applyProtection="1">
      <alignment/>
      <protection locked="0"/>
    </xf>
    <xf numFmtId="0" fontId="12" fillId="32" borderId="0" xfId="0" applyFont="1" applyFill="1" applyAlignment="1" applyProtection="1">
      <alignment horizontal="left" vertical="top"/>
      <protection hidden="1"/>
    </xf>
    <xf numFmtId="0" fontId="26" fillId="32" borderId="0" xfId="0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/>
    </xf>
    <xf numFmtId="0" fontId="18" fillId="32" borderId="0" xfId="0" applyFont="1" applyFill="1" applyAlignment="1" applyProtection="1">
      <alignment horizontal="left" vertical="top" wrapText="1"/>
      <protection locked="0"/>
    </xf>
    <xf numFmtId="0" fontId="26" fillId="3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18" fillId="32" borderId="0" xfId="0" applyFont="1" applyFill="1" applyAlignment="1" applyProtection="1">
      <alignment horizontal="center" vertical="top" wrapText="1"/>
      <protection locked="0"/>
    </xf>
    <xf numFmtId="0" fontId="18" fillId="32" borderId="0" xfId="0" applyFont="1" applyFill="1" applyAlignment="1" applyProtection="1">
      <alignment horizontal="center" vertical="top"/>
      <protection locked="0"/>
    </xf>
    <xf numFmtId="0" fontId="27" fillId="32" borderId="0" xfId="0" applyFont="1" applyFill="1" applyAlignment="1" applyProtection="1">
      <alignment horizontal="centerContinuous" vertical="top"/>
      <protection locked="0"/>
    </xf>
    <xf numFmtId="0" fontId="18" fillId="32" borderId="0" xfId="0" applyFont="1" applyFill="1" applyAlignment="1" applyProtection="1">
      <alignment vertical="top"/>
      <protection locked="0"/>
    </xf>
    <xf numFmtId="0" fontId="2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6" fillId="32" borderId="0" xfId="0" applyFont="1" applyFill="1" applyAlignment="1" applyProtection="1">
      <alignment horizontal="center" vertical="top" wrapText="1"/>
      <protection locked="0"/>
    </xf>
    <xf numFmtId="0" fontId="13" fillId="32" borderId="0" xfId="0" applyFont="1" applyFill="1" applyAlignment="1" applyProtection="1">
      <alignment horizontal="left"/>
      <protection locked="0"/>
    </xf>
    <xf numFmtId="49" fontId="13" fillId="32" borderId="0" xfId="0" applyNumberFormat="1" applyFont="1" applyFill="1" applyAlignment="1">
      <alignment horizontal="right"/>
    </xf>
    <xf numFmtId="49" fontId="12" fillId="32" borderId="0" xfId="0" applyNumberFormat="1" applyFont="1" applyFill="1" applyAlignment="1">
      <alignment horizontal="right"/>
    </xf>
    <xf numFmtId="0" fontId="26" fillId="32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top"/>
    </xf>
    <xf numFmtId="49" fontId="12" fillId="0" borderId="0" xfId="0" applyNumberFormat="1" applyFont="1" applyAlignment="1">
      <alignment/>
    </xf>
    <xf numFmtId="0" fontId="18" fillId="32" borderId="0" xfId="0" applyFont="1" applyFill="1" applyAlignment="1">
      <alignment horizontal="center" vertical="top"/>
    </xf>
    <xf numFmtId="0" fontId="18" fillId="32" borderId="66" xfId="0" applyFont="1" applyFill="1" applyBorder="1" applyAlignment="1" applyProtection="1">
      <alignment horizontal="right" vertical="center" wrapText="1"/>
      <protection locked="0"/>
    </xf>
    <xf numFmtId="0" fontId="18" fillId="32" borderId="0" xfId="0" applyFont="1" applyFill="1" applyAlignment="1" applyProtection="1">
      <alignment horizontal="right" vertical="center" wrapText="1"/>
      <protection locked="0"/>
    </xf>
    <xf numFmtId="0" fontId="14" fillId="32" borderId="67" xfId="0" applyFont="1" applyFill="1" applyBorder="1" applyAlignment="1" applyProtection="1">
      <alignment horizontal="left"/>
      <protection locked="0"/>
    </xf>
    <xf numFmtId="0" fontId="14" fillId="32" borderId="68" xfId="0" applyFont="1" applyFill="1" applyBorder="1" applyAlignment="1" applyProtection="1">
      <alignment horizontal="left"/>
      <protection locked="0"/>
    </xf>
    <xf numFmtId="49" fontId="22" fillId="32" borderId="33" xfId="0" applyNumberFormat="1" applyFont="1" applyFill="1" applyBorder="1" applyAlignment="1">
      <alignment horizontal="left" vertical="top"/>
    </xf>
    <xf numFmtId="49" fontId="22" fillId="32" borderId="14" xfId="0" applyNumberFormat="1" applyFont="1" applyFill="1" applyBorder="1" applyAlignment="1">
      <alignment horizontal="left" vertical="top"/>
    </xf>
    <xf numFmtId="49" fontId="22" fillId="32" borderId="34" xfId="0" applyNumberFormat="1" applyFont="1" applyFill="1" applyBorder="1" applyAlignment="1">
      <alignment horizontal="left" vertical="top"/>
    </xf>
    <xf numFmtId="49" fontId="22" fillId="32" borderId="48" xfId="0" applyNumberFormat="1" applyFont="1" applyFill="1" applyBorder="1" applyAlignment="1">
      <alignment horizontal="left" vertical="top"/>
    </xf>
    <xf numFmtId="49" fontId="22" fillId="32" borderId="49" xfId="0" applyNumberFormat="1" applyFont="1" applyFill="1" applyBorder="1" applyAlignment="1">
      <alignment horizontal="left" vertical="top"/>
    </xf>
    <xf numFmtId="49" fontId="22" fillId="32" borderId="61" xfId="0" applyNumberFormat="1" applyFont="1" applyFill="1" applyBorder="1" applyAlignment="1">
      <alignment horizontal="left" vertical="top"/>
    </xf>
    <xf numFmtId="49" fontId="28" fillId="32" borderId="69" xfId="0" applyNumberFormat="1" applyFont="1" applyFill="1" applyBorder="1" applyAlignment="1" applyProtection="1">
      <alignment/>
      <protection locked="0"/>
    </xf>
    <xf numFmtId="49" fontId="14" fillId="32" borderId="67" xfId="0" applyNumberFormat="1" applyFont="1" applyFill="1" applyBorder="1" applyAlignment="1" applyProtection="1">
      <alignment/>
      <protection locked="0"/>
    </xf>
    <xf numFmtId="49" fontId="22" fillId="32" borderId="40" xfId="0" applyNumberFormat="1" applyFont="1" applyFill="1" applyBorder="1" applyAlignment="1">
      <alignment horizontal="left" vertical="top"/>
    </xf>
    <xf numFmtId="49" fontId="22" fillId="32" borderId="54" xfId="0" applyNumberFormat="1" applyFont="1" applyFill="1" applyBorder="1" applyAlignment="1">
      <alignment horizontal="left" vertical="top"/>
    </xf>
    <xf numFmtId="49" fontId="22" fillId="32" borderId="70" xfId="0" applyNumberFormat="1" applyFont="1" applyFill="1" applyBorder="1" applyAlignment="1">
      <alignment horizontal="left" vertical="top"/>
    </xf>
    <xf numFmtId="49" fontId="12" fillId="32" borderId="71" xfId="0" applyNumberFormat="1" applyFont="1" applyFill="1" applyBorder="1" applyAlignment="1">
      <alignment horizontal="center" vertical="center" wrapText="1"/>
    </xf>
    <xf numFmtId="49" fontId="12" fillId="32" borderId="72" xfId="0" applyNumberFormat="1" applyFont="1" applyFill="1" applyBorder="1" applyAlignment="1">
      <alignment horizontal="center" vertical="center" wrapText="1"/>
    </xf>
    <xf numFmtId="49" fontId="12" fillId="32" borderId="73" xfId="0" applyNumberFormat="1" applyFont="1" applyFill="1" applyBorder="1" applyAlignment="1">
      <alignment horizontal="center" vertical="center" wrapText="1"/>
    </xf>
    <xf numFmtId="49" fontId="22" fillId="32" borderId="33" xfId="0" applyNumberFormat="1" applyFont="1" applyFill="1" applyBorder="1" applyAlignment="1">
      <alignment horizontal="left" vertical="top" indent="3"/>
    </xf>
    <xf numFmtId="49" fontId="22" fillId="32" borderId="14" xfId="0" applyNumberFormat="1" applyFont="1" applyFill="1" applyBorder="1" applyAlignment="1">
      <alignment horizontal="left" vertical="top" indent="3"/>
    </xf>
    <xf numFmtId="49" fontId="22" fillId="32" borderId="34" xfId="0" applyNumberFormat="1" applyFont="1" applyFill="1" applyBorder="1" applyAlignment="1">
      <alignment horizontal="left" vertical="top" indent="3"/>
    </xf>
    <xf numFmtId="49" fontId="22" fillId="32" borderId="25" xfId="0" applyNumberFormat="1" applyFont="1" applyFill="1" applyBorder="1" applyAlignment="1">
      <alignment horizontal="left" vertical="top" wrapText="1"/>
    </xf>
    <xf numFmtId="49" fontId="22" fillId="32" borderId="26" xfId="0" applyNumberFormat="1" applyFont="1" applyFill="1" applyBorder="1" applyAlignment="1">
      <alignment horizontal="left" vertical="top" wrapText="1"/>
    </xf>
    <xf numFmtId="49" fontId="22" fillId="32" borderId="59" xfId="0" applyNumberFormat="1" applyFont="1" applyFill="1" applyBorder="1" applyAlignment="1">
      <alignment horizontal="left" vertical="top" wrapText="1"/>
    </xf>
    <xf numFmtId="49" fontId="22" fillId="32" borderId="33" xfId="0" applyNumberFormat="1" applyFont="1" applyFill="1" applyBorder="1" applyAlignment="1">
      <alignment horizontal="center" vertical="top"/>
    </xf>
    <xf numFmtId="49" fontId="22" fillId="32" borderId="14" xfId="0" applyNumberFormat="1" applyFont="1" applyFill="1" applyBorder="1" applyAlignment="1">
      <alignment horizontal="center" vertical="top"/>
    </xf>
    <xf numFmtId="49" fontId="24" fillId="32" borderId="48" xfId="0" applyNumberFormat="1" applyFont="1" applyFill="1" applyBorder="1" applyAlignment="1">
      <alignment horizontal="left" vertical="top" indent="3"/>
    </xf>
    <xf numFmtId="49" fontId="24" fillId="32" borderId="49" xfId="0" applyNumberFormat="1" applyFont="1" applyFill="1" applyBorder="1" applyAlignment="1">
      <alignment horizontal="left" vertical="top" indent="3"/>
    </xf>
    <xf numFmtId="49" fontId="22" fillId="32" borderId="40" xfId="0" applyNumberFormat="1" applyFont="1" applyFill="1" applyBorder="1" applyAlignment="1">
      <alignment horizontal="left" vertical="top" indent="3"/>
    </xf>
    <xf numFmtId="49" fontId="22" fillId="32" borderId="54" xfId="0" applyNumberFormat="1" applyFont="1" applyFill="1" applyBorder="1" applyAlignment="1">
      <alignment horizontal="left" vertical="top" indent="3"/>
    </xf>
    <xf numFmtId="49" fontId="22" fillId="32" borderId="33" xfId="0" applyNumberFormat="1" applyFont="1" applyFill="1" applyBorder="1" applyAlignment="1">
      <alignment horizontal="left" vertical="top" indent="15"/>
    </xf>
    <xf numFmtId="49" fontId="22" fillId="32" borderId="14" xfId="0" applyNumberFormat="1" applyFont="1" applyFill="1" applyBorder="1" applyAlignment="1">
      <alignment horizontal="left" vertical="top" indent="15"/>
    </xf>
    <xf numFmtId="49" fontId="22" fillId="32" borderId="33" xfId="0" applyNumberFormat="1" applyFont="1" applyFill="1" applyBorder="1" applyAlignment="1">
      <alignment horizontal="left" vertical="top" wrapText="1" indent="15"/>
    </xf>
    <xf numFmtId="49" fontId="22" fillId="32" borderId="14" xfId="0" applyNumberFormat="1" applyFont="1" applyFill="1" applyBorder="1" applyAlignment="1">
      <alignment horizontal="left" vertical="top" wrapText="1" indent="15"/>
    </xf>
    <xf numFmtId="49" fontId="22" fillId="32" borderId="34" xfId="0" applyNumberFormat="1" applyFont="1" applyFill="1" applyBorder="1" applyAlignment="1">
      <alignment horizontal="left" vertical="top" wrapText="1" indent="15"/>
    </xf>
    <xf numFmtId="49" fontId="24" fillId="32" borderId="33" xfId="0" applyNumberFormat="1" applyFont="1" applyFill="1" applyBorder="1" applyAlignment="1">
      <alignment horizontal="left" vertical="top" indent="3"/>
    </xf>
    <xf numFmtId="49" fontId="24" fillId="32" borderId="14" xfId="0" applyNumberFormat="1" applyFont="1" applyFill="1" applyBorder="1" applyAlignment="1">
      <alignment horizontal="left" vertical="top" indent="3"/>
    </xf>
    <xf numFmtId="49" fontId="24" fillId="32" borderId="34" xfId="0" applyNumberFormat="1" applyFont="1" applyFill="1" applyBorder="1" applyAlignment="1">
      <alignment horizontal="left" vertical="top" indent="3"/>
    </xf>
    <xf numFmtId="49" fontId="22" fillId="32" borderId="25" xfId="0" applyNumberFormat="1" applyFont="1" applyFill="1" applyBorder="1" applyAlignment="1">
      <alignment horizontal="left" vertical="top" indent="1"/>
    </xf>
    <xf numFmtId="49" fontId="22" fillId="32" borderId="26" xfId="0" applyNumberFormat="1" applyFont="1" applyFill="1" applyBorder="1" applyAlignment="1">
      <alignment horizontal="left" vertical="top" indent="1"/>
    </xf>
    <xf numFmtId="49" fontId="22" fillId="32" borderId="59" xfId="0" applyNumberFormat="1" applyFont="1" applyFill="1" applyBorder="1" applyAlignment="1">
      <alignment horizontal="left" vertical="top" indent="1"/>
    </xf>
    <xf numFmtId="49" fontId="22" fillId="32" borderId="14" xfId="0" applyNumberFormat="1" applyFont="1" applyFill="1" applyBorder="1" applyAlignment="1">
      <alignment horizontal="left" vertical="top" wrapText="1"/>
    </xf>
    <xf numFmtId="49" fontId="22" fillId="32" borderId="34" xfId="0" applyNumberFormat="1" applyFont="1" applyFill="1" applyBorder="1" applyAlignment="1">
      <alignment horizontal="left" vertical="top" wrapText="1"/>
    </xf>
    <xf numFmtId="49" fontId="22" fillId="32" borderId="11" xfId="0" applyNumberFormat="1" applyFont="1" applyFill="1" applyBorder="1" applyAlignment="1">
      <alignment horizontal="left" vertical="top" wrapText="1"/>
    </xf>
    <xf numFmtId="49" fontId="22" fillId="32" borderId="74" xfId="0" applyNumberFormat="1" applyFont="1" applyFill="1" applyBorder="1" applyAlignment="1">
      <alignment horizontal="left" vertical="top" wrapText="1"/>
    </xf>
    <xf numFmtId="49" fontId="22" fillId="32" borderId="14" xfId="0" applyNumberFormat="1" applyFont="1" applyFill="1" applyBorder="1" applyAlignment="1">
      <alignment vertical="top" wrapText="1"/>
    </xf>
    <xf numFmtId="49" fontId="13" fillId="32" borderId="25" xfId="0" applyNumberFormat="1" applyFont="1" applyFill="1" applyBorder="1" applyAlignment="1">
      <alignment horizontal="left" vertical="top" indent="1"/>
    </xf>
    <xf numFmtId="49" fontId="13" fillId="32" borderId="26" xfId="0" applyNumberFormat="1" applyFont="1" applyFill="1" applyBorder="1" applyAlignment="1">
      <alignment horizontal="left" vertical="top" indent="1"/>
    </xf>
    <xf numFmtId="49" fontId="13" fillId="32" borderId="59" xfId="0" applyNumberFormat="1" applyFont="1" applyFill="1" applyBorder="1" applyAlignment="1">
      <alignment horizontal="left" vertical="top" indent="1"/>
    </xf>
    <xf numFmtId="49" fontId="22" fillId="32" borderId="40" xfId="0" applyNumberFormat="1" applyFont="1" applyFill="1" applyBorder="1" applyAlignment="1">
      <alignment horizontal="left" vertical="top" indent="1"/>
    </xf>
    <xf numFmtId="49" fontId="22" fillId="32" borderId="54" xfId="0" applyNumberFormat="1" applyFont="1" applyFill="1" applyBorder="1" applyAlignment="1">
      <alignment horizontal="left" vertical="top" indent="1"/>
    </xf>
    <xf numFmtId="49" fontId="22" fillId="32" borderId="70" xfId="0" applyNumberFormat="1" applyFont="1" applyFill="1" applyBorder="1" applyAlignment="1">
      <alignment horizontal="left" vertical="top" indent="1"/>
    </xf>
    <xf numFmtId="49" fontId="22" fillId="32" borderId="70" xfId="0" applyNumberFormat="1" applyFont="1" applyFill="1" applyBorder="1" applyAlignment="1">
      <alignment horizontal="left" vertical="top" indent="3"/>
    </xf>
    <xf numFmtId="49" fontId="22" fillId="32" borderId="54" xfId="0" applyNumberFormat="1" applyFont="1" applyFill="1" applyBorder="1" applyAlignment="1">
      <alignment horizontal="left" vertical="top" wrapText="1"/>
    </xf>
    <xf numFmtId="0" fontId="17" fillId="32" borderId="14" xfId="0" applyFont="1" applyFill="1" applyBorder="1" applyAlignment="1" applyProtection="1">
      <alignment horizontal="center" vertical="top" wrapText="1"/>
      <protection locked="0"/>
    </xf>
    <xf numFmtId="0" fontId="17" fillId="32" borderId="15" xfId="0" applyFont="1" applyFill="1" applyBorder="1" applyAlignment="1" applyProtection="1">
      <alignment horizontal="center" vertical="top" wrapText="1"/>
      <protection locked="0"/>
    </xf>
    <xf numFmtId="49" fontId="22" fillId="32" borderId="33" xfId="0" applyNumberFormat="1" applyFont="1" applyFill="1" applyBorder="1" applyAlignment="1">
      <alignment horizontal="left" vertical="top" indent="1"/>
    </xf>
    <xf numFmtId="49" fontId="22" fillId="32" borderId="14" xfId="0" applyNumberFormat="1" applyFont="1" applyFill="1" applyBorder="1" applyAlignment="1">
      <alignment horizontal="left" vertical="top" indent="1"/>
    </xf>
    <xf numFmtId="49" fontId="22" fillId="32" borderId="34" xfId="0" applyNumberFormat="1" applyFont="1" applyFill="1" applyBorder="1" applyAlignment="1">
      <alignment horizontal="left" vertical="top" indent="1"/>
    </xf>
    <xf numFmtId="49" fontId="11" fillId="32" borderId="0" xfId="0" applyNumberFormat="1" applyFont="1" applyFill="1" applyAlignment="1">
      <alignment horizontal="center" vertical="center" wrapText="1"/>
    </xf>
    <xf numFmtId="0" fontId="12" fillId="32" borderId="75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0" fontId="12" fillId="32" borderId="76" xfId="0" applyFont="1" applyFill="1" applyBorder="1" applyAlignment="1">
      <alignment horizontal="left" vertical="center" wrapText="1"/>
    </xf>
    <xf numFmtId="0" fontId="12" fillId="32" borderId="77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78" xfId="0" applyFont="1" applyFill="1" applyBorder="1" applyAlignment="1">
      <alignment horizontal="left" vertical="center" wrapText="1"/>
    </xf>
    <xf numFmtId="0" fontId="12" fillId="32" borderId="75" xfId="0" applyFont="1" applyFill="1" applyBorder="1" applyAlignment="1">
      <alignment horizontal="left"/>
    </xf>
    <xf numFmtId="0" fontId="12" fillId="32" borderId="18" xfId="0" applyFont="1" applyFill="1" applyBorder="1" applyAlignment="1">
      <alignment horizontal="left"/>
    </xf>
    <xf numFmtId="0" fontId="12" fillId="32" borderId="79" xfId="0" applyFont="1" applyFill="1" applyBorder="1" applyAlignment="1">
      <alignment horizontal="center" vertical="center"/>
    </xf>
    <xf numFmtId="0" fontId="12" fillId="32" borderId="80" xfId="0" applyFont="1" applyFill="1" applyBorder="1" applyAlignment="1">
      <alignment horizontal="center" vertical="center"/>
    </xf>
    <xf numFmtId="0" fontId="12" fillId="32" borderId="75" xfId="0" applyFont="1" applyFill="1" applyBorder="1" applyAlignment="1">
      <alignment horizontal="center" vertical="center" wrapText="1"/>
    </xf>
    <xf numFmtId="0" fontId="12" fillId="32" borderId="76" xfId="0" applyFont="1" applyFill="1" applyBorder="1" applyAlignment="1">
      <alignment horizontal="center" vertical="center" wrapText="1"/>
    </xf>
    <xf numFmtId="0" fontId="12" fillId="32" borderId="77" xfId="0" applyFont="1" applyFill="1" applyBorder="1" applyAlignment="1">
      <alignment horizontal="center" vertical="center" wrapText="1"/>
    </xf>
    <xf numFmtId="0" fontId="12" fillId="32" borderId="78" xfId="0" applyFont="1" applyFill="1" applyBorder="1" applyAlignment="1">
      <alignment horizontal="center" vertical="center" wrapText="1"/>
    </xf>
    <xf numFmtId="49" fontId="12" fillId="32" borderId="79" xfId="0" applyNumberFormat="1" applyFont="1" applyFill="1" applyBorder="1" applyAlignment="1">
      <alignment horizontal="center" vertical="center"/>
    </xf>
    <xf numFmtId="49" fontId="12" fillId="32" borderId="81" xfId="0" applyNumberFormat="1" applyFont="1" applyFill="1" applyBorder="1" applyAlignment="1">
      <alignment horizontal="center" vertical="center"/>
    </xf>
    <xf numFmtId="49" fontId="12" fillId="32" borderId="80" xfId="0" applyNumberFormat="1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top" wrapText="1"/>
    </xf>
    <xf numFmtId="0" fontId="12" fillId="32" borderId="0" xfId="0" applyFont="1" applyFill="1" applyAlignment="1">
      <alignment horizontal="center" vertical="center" wrapText="1"/>
    </xf>
    <xf numFmtId="49" fontId="22" fillId="32" borderId="33" xfId="0" applyNumberFormat="1" applyFont="1" applyFill="1" applyBorder="1" applyAlignment="1">
      <alignment horizontal="left" vertical="top" indent="2"/>
    </xf>
    <xf numFmtId="49" fontId="22" fillId="32" borderId="14" xfId="0" applyNumberFormat="1" applyFont="1" applyFill="1" applyBorder="1" applyAlignment="1">
      <alignment horizontal="left" vertical="top" indent="2"/>
    </xf>
    <xf numFmtId="49" fontId="22" fillId="32" borderId="34" xfId="0" applyNumberFormat="1" applyFont="1" applyFill="1" applyBorder="1" applyAlignment="1">
      <alignment horizontal="left" vertical="top" indent="2"/>
    </xf>
    <xf numFmtId="49" fontId="7" fillId="32" borderId="0" xfId="0" applyNumberFormat="1" applyFont="1" applyFill="1" applyAlignment="1">
      <alignment horizontal="left" vertical="center" wrapText="1"/>
    </xf>
    <xf numFmtId="0" fontId="18" fillId="32" borderId="58" xfId="0" applyFont="1" applyFill="1" applyBorder="1" applyAlignment="1">
      <alignment horizontal="center" vertical="top" wrapText="1"/>
    </xf>
    <xf numFmtId="0" fontId="18" fillId="32" borderId="49" xfId="0" applyFont="1" applyFill="1" applyBorder="1" applyAlignment="1">
      <alignment horizontal="center" vertical="top" wrapText="1"/>
    </xf>
    <xf numFmtId="0" fontId="18" fillId="32" borderId="82" xfId="0" applyFont="1" applyFill="1" applyBorder="1" applyAlignment="1">
      <alignment horizontal="center" vertical="top" wrapText="1"/>
    </xf>
    <xf numFmtId="49" fontId="22" fillId="32" borderId="14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theme="0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106</xdr:row>
      <xdr:rowOff>0</xdr:rowOff>
    </xdr:from>
    <xdr:to>
      <xdr:col>13</xdr:col>
      <xdr:colOff>0</xdr:colOff>
      <xdr:row>106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80975" y="42090975"/>
          <a:ext cx="18859500" cy="0"/>
          <a:chOff x="6" y="260"/>
          <a:chExt cx="886" cy="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52400" y="-16105866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106</xdr:row>
      <xdr:rowOff>0</xdr:rowOff>
    </xdr:from>
    <xdr:to>
      <xdr:col>13</xdr:col>
      <xdr:colOff>0</xdr:colOff>
      <xdr:row>106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80975" y="42090975"/>
          <a:ext cx="18859500" cy="0"/>
          <a:chOff x="6" y="260"/>
          <a:chExt cx="886" cy="30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152400" y="-16105866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6" name="Picture 6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106</xdr:row>
      <xdr:rowOff>0</xdr:rowOff>
    </xdr:from>
    <xdr:to>
      <xdr:col>13</xdr:col>
      <xdr:colOff>0</xdr:colOff>
      <xdr:row>106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180975" y="42090975"/>
          <a:ext cx="18859500" cy="0"/>
          <a:chOff x="6" y="260"/>
          <a:chExt cx="886" cy="30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152400" y="-16105866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9" name="Picture 9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showGridLines="0" tabSelected="1" zoomScale="60" zoomScaleNormal="60" workbookViewId="0" topLeftCell="A75">
      <selection activeCell="O118" sqref="O118"/>
    </sheetView>
  </sheetViews>
  <sheetFormatPr defaultColWidth="15.75390625" defaultRowHeight="12.75" outlineLevelRow="1"/>
  <cols>
    <col min="1" max="1" width="2.375" style="3" customWidth="1"/>
    <col min="2" max="2" width="14.875" style="237" customWidth="1"/>
    <col min="3" max="3" width="13.25390625" style="237" customWidth="1"/>
    <col min="4" max="5" width="10.25390625" style="237" customWidth="1"/>
    <col min="6" max="6" width="34.75390625" style="237" customWidth="1"/>
    <col min="7" max="7" width="7.75390625" style="237" customWidth="1"/>
    <col min="8" max="8" width="57.875" style="237" customWidth="1"/>
    <col min="9" max="9" width="18.125" style="237" customWidth="1"/>
    <col min="10" max="10" width="11.00390625" style="237" customWidth="1"/>
    <col min="11" max="11" width="22.00390625" style="237" customWidth="1"/>
    <col min="12" max="12" width="21.125" style="237" customWidth="1"/>
    <col min="13" max="13" width="26.25390625" style="237" customWidth="1"/>
    <col min="14" max="14" width="8.375" style="3" customWidth="1"/>
    <col min="15" max="16384" width="15.75390625" style="3" customWidth="1"/>
  </cols>
  <sheetData>
    <row r="1" spans="1:14" ht="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38" t="s">
        <v>236</v>
      </c>
      <c r="L1" s="338"/>
      <c r="M1" s="338"/>
      <c r="N1" s="1"/>
    </row>
    <row r="2" spans="1:14" ht="34.5">
      <c r="A2" s="1"/>
      <c r="B2" s="4" t="s">
        <v>210</v>
      </c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1"/>
    </row>
    <row r="3" spans="1:14" s="7" customFormat="1" ht="27.75">
      <c r="A3" s="6"/>
      <c r="B3" s="315" t="s">
        <v>214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6"/>
    </row>
    <row r="4" spans="1:14" ht="31.5" thickBot="1">
      <c r="A4" s="1"/>
      <c r="B4" s="2"/>
      <c r="C4" s="8"/>
      <c r="D4" s="8"/>
      <c r="E4" s="8"/>
      <c r="F4" s="9"/>
      <c r="G4" s="10" t="s">
        <v>237</v>
      </c>
      <c r="H4" s="11" t="s">
        <v>313</v>
      </c>
      <c r="I4" s="12" t="s">
        <v>312</v>
      </c>
      <c r="J4" s="13" t="s">
        <v>245</v>
      </c>
      <c r="K4" s="14">
        <f>IF(ISBLANK(H4),"ЗАПОВНІТЬ місяць та рік","")</f>
      </c>
      <c r="L4" s="15"/>
      <c r="M4" s="15"/>
      <c r="N4" s="1"/>
    </row>
    <row r="5" spans="1:14" ht="21" customHeight="1" thickBot="1">
      <c r="A5" s="1"/>
      <c r="B5" s="2"/>
      <c r="C5" s="16"/>
      <c r="D5" s="16"/>
      <c r="E5" s="16"/>
      <c r="F5" s="17" t="s">
        <v>199</v>
      </c>
      <c r="G5" s="18"/>
      <c r="H5" s="17" t="s">
        <v>200</v>
      </c>
      <c r="I5" s="17"/>
      <c r="J5" s="17"/>
      <c r="K5" s="19"/>
      <c r="L5" s="20"/>
      <c r="M5" s="20"/>
      <c r="N5" s="1"/>
    </row>
    <row r="6" spans="1:19" ht="71.25" customHeight="1" thickBot="1">
      <c r="A6" s="1"/>
      <c r="B6" s="330" t="s">
        <v>235</v>
      </c>
      <c r="C6" s="331"/>
      <c r="D6" s="331"/>
      <c r="E6" s="331"/>
      <c r="F6" s="331"/>
      <c r="G6" s="331"/>
      <c r="H6" s="332"/>
      <c r="I6" s="324" t="s">
        <v>22</v>
      </c>
      <c r="J6" s="325"/>
      <c r="K6" s="333" t="s">
        <v>211</v>
      </c>
      <c r="L6" s="333"/>
      <c r="M6" s="333"/>
      <c r="N6" s="1"/>
      <c r="O6" s="21"/>
      <c r="P6" s="21"/>
      <c r="Q6" s="21"/>
      <c r="R6" s="22"/>
      <c r="S6" s="22"/>
    </row>
    <row r="7" spans="1:19" ht="12.75" customHeight="1">
      <c r="A7" s="1"/>
      <c r="B7" s="316" t="s">
        <v>238</v>
      </c>
      <c r="C7" s="317"/>
      <c r="D7" s="317"/>
      <c r="E7" s="317"/>
      <c r="F7" s="317"/>
      <c r="G7" s="317"/>
      <c r="H7" s="318"/>
      <c r="I7" s="326" t="s">
        <v>209</v>
      </c>
      <c r="J7" s="327"/>
      <c r="K7" s="334" t="s">
        <v>241</v>
      </c>
      <c r="L7" s="334"/>
      <c r="M7" s="334"/>
      <c r="N7" s="1"/>
      <c r="O7" s="23"/>
      <c r="P7" s="23"/>
      <c r="Q7" s="23"/>
      <c r="R7" s="24"/>
      <c r="S7" s="24"/>
    </row>
    <row r="8" spans="1:19" ht="184.5" customHeight="1" thickBot="1">
      <c r="A8" s="1"/>
      <c r="B8" s="319"/>
      <c r="C8" s="320"/>
      <c r="D8" s="320"/>
      <c r="E8" s="320"/>
      <c r="F8" s="320"/>
      <c r="G8" s="320"/>
      <c r="H8" s="321"/>
      <c r="I8" s="328"/>
      <c r="J8" s="329"/>
      <c r="K8" s="334"/>
      <c r="L8" s="334"/>
      <c r="M8" s="334"/>
      <c r="N8" s="1"/>
      <c r="R8" s="24"/>
      <c r="S8" s="24"/>
    </row>
    <row r="9" spans="1:19" ht="8.25" customHeight="1" thickBot="1">
      <c r="A9" s="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4"/>
      <c r="P9" s="24"/>
      <c r="Q9" s="24"/>
      <c r="R9" s="24"/>
      <c r="S9" s="24"/>
    </row>
    <row r="10" spans="1:19" ht="30" customHeight="1">
      <c r="A10" s="1"/>
      <c r="B10" s="322" t="s">
        <v>23</v>
      </c>
      <c r="C10" s="323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6"/>
      <c r="O10" s="24"/>
      <c r="P10" s="24"/>
      <c r="Q10" s="24"/>
      <c r="R10" s="24"/>
      <c r="S10" s="24"/>
    </row>
    <row r="11" spans="1:19" ht="30" customHeight="1">
      <c r="A11" s="1"/>
      <c r="B11" s="29" t="s">
        <v>29</v>
      </c>
      <c r="C11" s="30"/>
      <c r="D11" s="31" t="s">
        <v>261</v>
      </c>
      <c r="E11" s="31"/>
      <c r="F11" s="31"/>
      <c r="G11" s="31"/>
      <c r="H11" s="31"/>
      <c r="I11" s="31"/>
      <c r="J11" s="31"/>
      <c r="K11" s="31"/>
      <c r="L11" s="31"/>
      <c r="M11" s="32"/>
      <c r="N11" s="25"/>
      <c r="O11" s="33"/>
      <c r="P11" s="33"/>
      <c r="Q11" s="33"/>
      <c r="R11" s="24"/>
      <c r="S11" s="24"/>
    </row>
    <row r="12" spans="1:19" ht="30" customHeight="1">
      <c r="A12" s="1"/>
      <c r="B12" s="29" t="s">
        <v>30</v>
      </c>
      <c r="C12" s="30"/>
      <c r="D12" s="31" t="s">
        <v>311</v>
      </c>
      <c r="E12" s="31"/>
      <c r="F12" s="31"/>
      <c r="G12" s="31"/>
      <c r="H12" s="31"/>
      <c r="I12" s="31"/>
      <c r="J12" s="31"/>
      <c r="K12" s="31"/>
      <c r="L12" s="31"/>
      <c r="M12" s="32"/>
      <c r="N12" s="25"/>
      <c r="O12" s="33"/>
      <c r="P12" s="24"/>
      <c r="Q12" s="24"/>
      <c r="R12" s="24"/>
      <c r="S12" s="24"/>
    </row>
    <row r="13" spans="1:19" s="40" customFormat="1" ht="25.5" customHeight="1">
      <c r="A13" s="34"/>
      <c r="B13" s="35"/>
      <c r="C13" s="36"/>
      <c r="D13" s="37"/>
      <c r="E13" s="37"/>
      <c r="F13" s="310" t="s">
        <v>310</v>
      </c>
      <c r="G13" s="310"/>
      <c r="H13" s="310"/>
      <c r="I13" s="310"/>
      <c r="J13" s="310"/>
      <c r="K13" s="310"/>
      <c r="L13" s="310"/>
      <c r="M13" s="311"/>
      <c r="N13" s="38"/>
      <c r="O13" s="23"/>
      <c r="P13" s="23"/>
      <c r="Q13" s="23"/>
      <c r="R13" s="39"/>
      <c r="S13" s="39"/>
    </row>
    <row r="14" spans="1:14" ht="32.25" customHeight="1" thickBot="1">
      <c r="A14" s="1"/>
      <c r="B14" s="339" t="s">
        <v>240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1"/>
      <c r="N14" s="1"/>
    </row>
    <row r="15" spans="1:14" ht="11.25" customHeight="1">
      <c r="A15" s="1"/>
      <c r="B15" s="41"/>
      <c r="C15" s="41"/>
      <c r="D15" s="41"/>
      <c r="E15" s="41"/>
      <c r="F15" s="42"/>
      <c r="G15" s="42"/>
      <c r="H15" s="42"/>
      <c r="I15" s="42"/>
      <c r="J15" s="42"/>
      <c r="K15" s="42"/>
      <c r="L15" s="42"/>
      <c r="M15" s="42"/>
      <c r="N15" s="1"/>
    </row>
    <row r="16" spans="1:14" ht="50.25" customHeight="1" thickBot="1">
      <c r="A16" s="1"/>
      <c r="B16" s="43"/>
      <c r="C16" s="43"/>
      <c r="D16" s="43"/>
      <c r="E16" s="43"/>
      <c r="F16" s="44"/>
      <c r="G16" s="45" t="s">
        <v>243</v>
      </c>
      <c r="H16" s="43"/>
      <c r="I16" s="43"/>
      <c r="J16" s="43"/>
      <c r="K16" s="43"/>
      <c r="L16" s="43"/>
      <c r="M16" s="43"/>
      <c r="N16" s="1"/>
    </row>
    <row r="17" spans="1:14" s="33" customFormat="1" ht="44.25" customHeight="1">
      <c r="A17" s="25"/>
      <c r="B17" s="46" t="s">
        <v>31</v>
      </c>
      <c r="C17" s="47" t="s">
        <v>28</v>
      </c>
      <c r="D17" s="48"/>
      <c r="E17" s="48"/>
      <c r="F17" s="48"/>
      <c r="G17" s="48"/>
      <c r="H17" s="48"/>
      <c r="I17" s="48"/>
      <c r="J17" s="49" t="s">
        <v>105</v>
      </c>
      <c r="K17" s="49" t="s">
        <v>193</v>
      </c>
      <c r="L17" s="49" t="s">
        <v>8</v>
      </c>
      <c r="M17" s="50" t="s">
        <v>24</v>
      </c>
      <c r="N17" s="25"/>
    </row>
    <row r="18" spans="1:14" ht="18.75">
      <c r="A18" s="1"/>
      <c r="B18" s="51" t="s">
        <v>0</v>
      </c>
      <c r="C18" s="52" t="s">
        <v>1</v>
      </c>
      <c r="D18" s="53"/>
      <c r="E18" s="53"/>
      <c r="F18" s="53"/>
      <c r="G18" s="53"/>
      <c r="H18" s="53"/>
      <c r="I18" s="53"/>
      <c r="J18" s="54" t="s">
        <v>2</v>
      </c>
      <c r="K18" s="55" t="s">
        <v>104</v>
      </c>
      <c r="L18" s="56">
        <v>1</v>
      </c>
      <c r="M18" s="57" t="s">
        <v>9</v>
      </c>
      <c r="N18" s="1"/>
    </row>
    <row r="19" spans="1:14" ht="30" customHeight="1">
      <c r="A19" s="1"/>
      <c r="B19" s="58" t="s">
        <v>3</v>
      </c>
      <c r="C19" s="305" t="s">
        <v>271</v>
      </c>
      <c r="D19" s="306"/>
      <c r="E19" s="306"/>
      <c r="F19" s="306"/>
      <c r="G19" s="306"/>
      <c r="H19" s="306"/>
      <c r="I19" s="307"/>
      <c r="J19" s="59" t="s">
        <v>106</v>
      </c>
      <c r="K19" s="60" t="s">
        <v>212</v>
      </c>
      <c r="L19" s="61">
        <f>L20+L21+L22</f>
        <v>153.14</v>
      </c>
      <c r="M19" s="62">
        <f>M20+M21+M22</f>
        <v>1928.07</v>
      </c>
      <c r="N19" s="1"/>
    </row>
    <row r="20" spans="1:14" ht="30" customHeight="1">
      <c r="A20" s="1"/>
      <c r="B20" s="63" t="s">
        <v>33</v>
      </c>
      <c r="C20" s="64"/>
      <c r="D20" s="65" t="s">
        <v>251</v>
      </c>
      <c r="E20" s="66"/>
      <c r="F20" s="261" t="s">
        <v>247</v>
      </c>
      <c r="G20" s="261"/>
      <c r="H20" s="261"/>
      <c r="I20" s="262"/>
      <c r="J20" s="69" t="s">
        <v>107</v>
      </c>
      <c r="K20" s="70" t="s">
        <v>212</v>
      </c>
      <c r="L20" s="71">
        <v>0</v>
      </c>
      <c r="M20" s="72">
        <v>0</v>
      </c>
      <c r="N20" s="1"/>
    </row>
    <row r="21" spans="1:14" ht="30" customHeight="1">
      <c r="A21" s="1"/>
      <c r="B21" s="63" t="s">
        <v>34</v>
      </c>
      <c r="C21" s="73"/>
      <c r="D21" s="74"/>
      <c r="E21" s="74"/>
      <c r="F21" s="261" t="s">
        <v>255</v>
      </c>
      <c r="G21" s="261"/>
      <c r="H21" s="261"/>
      <c r="I21" s="262"/>
      <c r="J21" s="69" t="s">
        <v>108</v>
      </c>
      <c r="K21" s="70" t="s">
        <v>212</v>
      </c>
      <c r="L21" s="71">
        <v>153.14</v>
      </c>
      <c r="M21" s="72">
        <v>1928.07</v>
      </c>
      <c r="N21" s="1"/>
    </row>
    <row r="22" spans="1:14" ht="30" customHeight="1">
      <c r="A22" s="1"/>
      <c r="B22" s="63" t="s">
        <v>35</v>
      </c>
      <c r="C22" s="73"/>
      <c r="D22" s="74"/>
      <c r="E22" s="74"/>
      <c r="F22" s="261" t="s">
        <v>256</v>
      </c>
      <c r="G22" s="261"/>
      <c r="H22" s="261"/>
      <c r="I22" s="262"/>
      <c r="J22" s="69" t="s">
        <v>109</v>
      </c>
      <c r="K22" s="70" t="s">
        <v>212</v>
      </c>
      <c r="L22" s="71">
        <v>0</v>
      </c>
      <c r="M22" s="72">
        <v>0</v>
      </c>
      <c r="N22" s="1"/>
    </row>
    <row r="23" spans="1:14" ht="30" customHeight="1">
      <c r="A23" s="1"/>
      <c r="B23" s="75" t="s">
        <v>9</v>
      </c>
      <c r="C23" s="312" t="s">
        <v>272</v>
      </c>
      <c r="D23" s="313"/>
      <c r="E23" s="313"/>
      <c r="F23" s="313"/>
      <c r="G23" s="313"/>
      <c r="H23" s="313"/>
      <c r="I23" s="314"/>
      <c r="J23" s="69" t="s">
        <v>110</v>
      </c>
      <c r="K23" s="70" t="s">
        <v>212</v>
      </c>
      <c r="L23" s="71">
        <v>2.31</v>
      </c>
      <c r="M23" s="76">
        <v>29.11</v>
      </c>
      <c r="N23" s="1"/>
    </row>
    <row r="24" spans="1:14" ht="30" customHeight="1">
      <c r="A24" s="1"/>
      <c r="B24" s="75" t="s">
        <v>4</v>
      </c>
      <c r="C24" s="312" t="s">
        <v>253</v>
      </c>
      <c r="D24" s="313"/>
      <c r="E24" s="313"/>
      <c r="F24" s="313"/>
      <c r="G24" s="313"/>
      <c r="H24" s="313"/>
      <c r="I24" s="314"/>
      <c r="J24" s="69" t="s">
        <v>111</v>
      </c>
      <c r="K24" s="70" t="s">
        <v>212</v>
      </c>
      <c r="L24" s="71">
        <v>2.31</v>
      </c>
      <c r="M24" s="76">
        <v>29.11</v>
      </c>
      <c r="N24" s="1"/>
    </row>
    <row r="25" spans="1:14" ht="30" customHeight="1">
      <c r="A25" s="1"/>
      <c r="B25" s="75" t="s">
        <v>5</v>
      </c>
      <c r="C25" s="312" t="s">
        <v>273</v>
      </c>
      <c r="D25" s="313"/>
      <c r="E25" s="313"/>
      <c r="F25" s="313"/>
      <c r="G25" s="313"/>
      <c r="H25" s="313"/>
      <c r="I25" s="314"/>
      <c r="J25" s="69" t="s">
        <v>112</v>
      </c>
      <c r="K25" s="70" t="s">
        <v>212</v>
      </c>
      <c r="L25" s="71">
        <v>9.34</v>
      </c>
      <c r="M25" s="76">
        <v>98.42</v>
      </c>
      <c r="N25" s="1"/>
    </row>
    <row r="26" spans="1:14" ht="30" customHeight="1">
      <c r="A26" s="1"/>
      <c r="B26" s="75" t="s">
        <v>6</v>
      </c>
      <c r="C26" s="312" t="s">
        <v>254</v>
      </c>
      <c r="D26" s="313"/>
      <c r="E26" s="313"/>
      <c r="F26" s="313"/>
      <c r="G26" s="313"/>
      <c r="H26" s="313"/>
      <c r="I26" s="314"/>
      <c r="J26" s="69" t="s">
        <v>113</v>
      </c>
      <c r="K26" s="70" t="s">
        <v>212</v>
      </c>
      <c r="L26" s="71">
        <v>9.34</v>
      </c>
      <c r="M26" s="76">
        <v>117.61</v>
      </c>
      <c r="N26" s="1"/>
    </row>
    <row r="27" spans="1:14" ht="30" customHeight="1">
      <c r="A27" s="1"/>
      <c r="B27" s="75" t="s">
        <v>7</v>
      </c>
      <c r="C27" s="312" t="s">
        <v>44</v>
      </c>
      <c r="D27" s="313"/>
      <c r="E27" s="313"/>
      <c r="F27" s="313"/>
      <c r="G27" s="313"/>
      <c r="H27" s="313"/>
      <c r="I27" s="314"/>
      <c r="J27" s="69" t="s">
        <v>114</v>
      </c>
      <c r="K27" s="70" t="s">
        <v>212</v>
      </c>
      <c r="L27" s="77">
        <v>0</v>
      </c>
      <c r="M27" s="78">
        <v>0</v>
      </c>
      <c r="N27" s="1"/>
    </row>
    <row r="28" spans="1:14" ht="30" customHeight="1">
      <c r="A28" s="1"/>
      <c r="B28" s="79" t="s">
        <v>10</v>
      </c>
      <c r="C28" s="294" t="s">
        <v>274</v>
      </c>
      <c r="D28" s="295"/>
      <c r="E28" s="295"/>
      <c r="F28" s="295"/>
      <c r="G28" s="295"/>
      <c r="H28" s="295"/>
      <c r="I28" s="296"/>
      <c r="J28" s="80" t="s">
        <v>115</v>
      </c>
      <c r="K28" s="81" t="s">
        <v>212</v>
      </c>
      <c r="L28" s="82">
        <f>L19-L23-L25-L27</f>
        <v>141.48999999999998</v>
      </c>
      <c r="M28" s="83">
        <f>M19-M23-M25-M27</f>
        <v>1800.54</v>
      </c>
      <c r="N28" s="84"/>
    </row>
    <row r="29" spans="1:14" ht="30" customHeight="1">
      <c r="A29" s="1"/>
      <c r="B29" s="85" t="s">
        <v>16</v>
      </c>
      <c r="C29" s="284" t="s">
        <v>215</v>
      </c>
      <c r="D29" s="285"/>
      <c r="E29" s="285"/>
      <c r="F29" s="285"/>
      <c r="G29" s="285"/>
      <c r="H29" s="87"/>
      <c r="I29" s="88"/>
      <c r="J29" s="89" t="s">
        <v>116</v>
      </c>
      <c r="K29" s="90" t="s">
        <v>212</v>
      </c>
      <c r="L29" s="91">
        <v>0</v>
      </c>
      <c r="M29" s="92">
        <v>0</v>
      </c>
      <c r="N29" s="1"/>
    </row>
    <row r="30" spans="1:14" ht="30" customHeight="1">
      <c r="A30" s="1"/>
      <c r="B30" s="75" t="s">
        <v>17</v>
      </c>
      <c r="C30" s="312" t="s">
        <v>275</v>
      </c>
      <c r="D30" s="313"/>
      <c r="E30" s="313"/>
      <c r="F30" s="313"/>
      <c r="G30" s="313"/>
      <c r="H30" s="313"/>
      <c r="I30" s="314"/>
      <c r="J30" s="69" t="s">
        <v>117</v>
      </c>
      <c r="K30" s="70" t="s">
        <v>212</v>
      </c>
      <c r="L30" s="71">
        <v>4.43</v>
      </c>
      <c r="M30" s="72">
        <v>55.72</v>
      </c>
      <c r="N30" s="1"/>
    </row>
    <row r="31" spans="1:14" ht="30" customHeight="1">
      <c r="A31" s="1"/>
      <c r="B31" s="75" t="s">
        <v>11</v>
      </c>
      <c r="C31" s="312" t="s">
        <v>257</v>
      </c>
      <c r="D31" s="313"/>
      <c r="E31" s="313"/>
      <c r="F31" s="313"/>
      <c r="G31" s="313"/>
      <c r="H31" s="313"/>
      <c r="I31" s="314"/>
      <c r="J31" s="69" t="s">
        <v>118</v>
      </c>
      <c r="K31" s="70" t="s">
        <v>212</v>
      </c>
      <c r="L31" s="71">
        <v>4.43</v>
      </c>
      <c r="M31" s="72">
        <v>55.72</v>
      </c>
      <c r="N31" s="1"/>
    </row>
    <row r="32" spans="1:14" ht="30" customHeight="1">
      <c r="A32" s="1"/>
      <c r="B32" s="75" t="s">
        <v>12</v>
      </c>
      <c r="C32" s="312" t="s">
        <v>276</v>
      </c>
      <c r="D32" s="313"/>
      <c r="E32" s="313"/>
      <c r="F32" s="313"/>
      <c r="G32" s="313"/>
      <c r="H32" s="313"/>
      <c r="I32" s="314"/>
      <c r="J32" s="69" t="s">
        <v>119</v>
      </c>
      <c r="K32" s="70" t="s">
        <v>212</v>
      </c>
      <c r="L32" s="71">
        <v>21.05</v>
      </c>
      <c r="M32" s="72">
        <v>449.16</v>
      </c>
      <c r="N32" s="1"/>
    </row>
    <row r="33" spans="1:14" ht="30" customHeight="1">
      <c r="A33" s="1"/>
      <c r="B33" s="75" t="s">
        <v>41</v>
      </c>
      <c r="C33" s="312" t="s">
        <v>258</v>
      </c>
      <c r="D33" s="313"/>
      <c r="E33" s="313"/>
      <c r="F33" s="313"/>
      <c r="G33" s="313"/>
      <c r="H33" s="313"/>
      <c r="I33" s="314"/>
      <c r="J33" s="69" t="s">
        <v>120</v>
      </c>
      <c r="K33" s="70" t="s">
        <v>212</v>
      </c>
      <c r="L33" s="71">
        <v>33.22</v>
      </c>
      <c r="M33" s="72">
        <v>418.2</v>
      </c>
      <c r="N33" s="1"/>
    </row>
    <row r="34" spans="1:15" ht="30" customHeight="1">
      <c r="A34" s="1"/>
      <c r="B34" s="79" t="s">
        <v>42</v>
      </c>
      <c r="C34" s="294" t="s">
        <v>277</v>
      </c>
      <c r="D34" s="295"/>
      <c r="E34" s="295"/>
      <c r="F34" s="295"/>
      <c r="G34" s="295"/>
      <c r="H34" s="295"/>
      <c r="I34" s="296"/>
      <c r="J34" s="80" t="s">
        <v>121</v>
      </c>
      <c r="K34" s="81" t="s">
        <v>212</v>
      </c>
      <c r="L34" s="82">
        <f>L35+L46+L47+L48</f>
        <v>116.01</v>
      </c>
      <c r="M34" s="83">
        <f>M35+M46+M47+M48</f>
        <v>1295.6490000000001</v>
      </c>
      <c r="N34" s="84"/>
      <c r="O34" s="93"/>
    </row>
    <row r="35" spans="1:14" ht="30" customHeight="1">
      <c r="A35" s="1"/>
      <c r="B35" s="94" t="s">
        <v>49</v>
      </c>
      <c r="C35" s="64"/>
      <c r="D35" s="65" t="s">
        <v>251</v>
      </c>
      <c r="E35" s="66"/>
      <c r="F35" s="309" t="s">
        <v>278</v>
      </c>
      <c r="G35" s="309"/>
      <c r="H35" s="309"/>
      <c r="I35" s="95"/>
      <c r="J35" s="89" t="s">
        <v>122</v>
      </c>
      <c r="K35" s="90" t="s">
        <v>212</v>
      </c>
      <c r="L35" s="96">
        <f>L36+L39+L42+L45</f>
        <v>88.625</v>
      </c>
      <c r="M35" s="97">
        <f>M36+M39+M42+M45</f>
        <v>1042.621</v>
      </c>
      <c r="N35" s="1"/>
    </row>
    <row r="36" spans="1:14" ht="30" customHeight="1">
      <c r="A36" s="1"/>
      <c r="B36" s="63" t="s">
        <v>50</v>
      </c>
      <c r="C36" s="98"/>
      <c r="D36" s="67"/>
      <c r="E36" s="67"/>
      <c r="F36" s="261" t="s">
        <v>242</v>
      </c>
      <c r="G36" s="261"/>
      <c r="H36" s="261"/>
      <c r="I36" s="99"/>
      <c r="J36" s="69" t="s">
        <v>123</v>
      </c>
      <c r="K36" s="70" t="s">
        <v>212</v>
      </c>
      <c r="L36" s="100">
        <f>L37+L38</f>
        <v>38.89</v>
      </c>
      <c r="M36" s="101">
        <f>M37+M38</f>
        <v>482.686</v>
      </c>
      <c r="N36" s="1"/>
    </row>
    <row r="37" spans="1:14" ht="30" customHeight="1">
      <c r="A37" s="1"/>
      <c r="B37" s="63" t="s">
        <v>81</v>
      </c>
      <c r="C37" s="280"/>
      <c r="D37" s="281"/>
      <c r="E37" s="65"/>
      <c r="F37" s="102" t="s">
        <v>228</v>
      </c>
      <c r="G37" s="67"/>
      <c r="H37" s="261" t="s">
        <v>45</v>
      </c>
      <c r="I37" s="262"/>
      <c r="J37" s="69" t="s">
        <v>124</v>
      </c>
      <c r="K37" s="70" t="s">
        <v>212</v>
      </c>
      <c r="L37" s="71">
        <v>25.63</v>
      </c>
      <c r="M37" s="72">
        <v>321.126</v>
      </c>
      <c r="N37" s="1"/>
    </row>
    <row r="38" spans="1:14" ht="30" customHeight="1">
      <c r="A38" s="1"/>
      <c r="B38" s="63" t="s">
        <v>82</v>
      </c>
      <c r="C38" s="98"/>
      <c r="D38" s="67"/>
      <c r="E38" s="67"/>
      <c r="F38" s="67"/>
      <c r="G38" s="67"/>
      <c r="H38" s="261" t="s">
        <v>46</v>
      </c>
      <c r="I38" s="262"/>
      <c r="J38" s="69" t="s">
        <v>125</v>
      </c>
      <c r="K38" s="70" t="s">
        <v>212</v>
      </c>
      <c r="L38" s="71">
        <v>13.26</v>
      </c>
      <c r="M38" s="72">
        <v>161.56</v>
      </c>
      <c r="N38" s="1"/>
    </row>
    <row r="39" spans="1:14" ht="30" customHeight="1">
      <c r="A39" s="1"/>
      <c r="B39" s="63" t="s">
        <v>57</v>
      </c>
      <c r="C39" s="98"/>
      <c r="D39" s="67"/>
      <c r="E39" s="67"/>
      <c r="F39" s="261" t="s">
        <v>279</v>
      </c>
      <c r="G39" s="261"/>
      <c r="H39" s="261"/>
      <c r="I39" s="262"/>
      <c r="J39" s="69" t="s">
        <v>126</v>
      </c>
      <c r="K39" s="70" t="s">
        <v>212</v>
      </c>
      <c r="L39" s="100">
        <f>L40+L41</f>
        <v>42.99</v>
      </c>
      <c r="M39" s="101">
        <f>M40+M41</f>
        <v>475.61</v>
      </c>
      <c r="N39" s="1"/>
    </row>
    <row r="40" spans="1:14" ht="30" customHeight="1">
      <c r="A40" s="1"/>
      <c r="B40" s="63" t="s">
        <v>83</v>
      </c>
      <c r="C40" s="280"/>
      <c r="D40" s="281"/>
      <c r="E40" s="65"/>
      <c r="F40" s="102" t="s">
        <v>219</v>
      </c>
      <c r="G40" s="67"/>
      <c r="H40" s="261" t="s">
        <v>47</v>
      </c>
      <c r="I40" s="262"/>
      <c r="J40" s="69" t="s">
        <v>127</v>
      </c>
      <c r="K40" s="70" t="s">
        <v>212</v>
      </c>
      <c r="L40" s="71">
        <v>26.23</v>
      </c>
      <c r="M40" s="72">
        <v>339.743</v>
      </c>
      <c r="N40" s="1"/>
    </row>
    <row r="41" spans="1:14" ht="30" customHeight="1">
      <c r="A41" s="1"/>
      <c r="B41" s="63" t="s">
        <v>84</v>
      </c>
      <c r="C41" s="103"/>
      <c r="D41" s="104"/>
      <c r="E41" s="104"/>
      <c r="F41" s="104"/>
      <c r="G41" s="104"/>
      <c r="H41" s="297" t="s">
        <v>48</v>
      </c>
      <c r="I41" s="298"/>
      <c r="J41" s="69" t="s">
        <v>128</v>
      </c>
      <c r="K41" s="70" t="s">
        <v>212</v>
      </c>
      <c r="L41" s="71">
        <v>16.76</v>
      </c>
      <c r="M41" s="72">
        <v>135.867</v>
      </c>
      <c r="N41" s="1"/>
    </row>
    <row r="42" spans="1:14" ht="30" customHeight="1">
      <c r="A42" s="1"/>
      <c r="B42" s="63" t="s">
        <v>58</v>
      </c>
      <c r="C42" s="98"/>
      <c r="D42" s="67"/>
      <c r="E42" s="67"/>
      <c r="F42" s="261" t="s">
        <v>239</v>
      </c>
      <c r="G42" s="261"/>
      <c r="H42" s="261"/>
      <c r="I42" s="262"/>
      <c r="J42" s="69" t="s">
        <v>129</v>
      </c>
      <c r="K42" s="70" t="s">
        <v>212</v>
      </c>
      <c r="L42" s="100">
        <f>L43+L44</f>
        <v>0</v>
      </c>
      <c r="M42" s="101">
        <f>M43+M44</f>
        <v>0</v>
      </c>
      <c r="N42" s="1"/>
    </row>
    <row r="43" spans="1:14" ht="30" customHeight="1">
      <c r="A43" s="1"/>
      <c r="B43" s="63" t="s">
        <v>85</v>
      </c>
      <c r="C43" s="280"/>
      <c r="D43" s="281"/>
      <c r="E43" s="65"/>
      <c r="F43" s="102" t="s">
        <v>223</v>
      </c>
      <c r="G43" s="67"/>
      <c r="H43" s="261" t="s">
        <v>47</v>
      </c>
      <c r="I43" s="262"/>
      <c r="J43" s="69" t="s">
        <v>130</v>
      </c>
      <c r="K43" s="70" t="s">
        <v>212</v>
      </c>
      <c r="L43" s="71">
        <v>0</v>
      </c>
      <c r="M43" s="72">
        <v>0</v>
      </c>
      <c r="N43" s="1"/>
    </row>
    <row r="44" spans="1:14" ht="30" customHeight="1">
      <c r="A44" s="1"/>
      <c r="B44" s="63" t="s">
        <v>86</v>
      </c>
      <c r="C44" s="105"/>
      <c r="D44" s="104"/>
      <c r="E44" s="104"/>
      <c r="F44" s="65"/>
      <c r="G44" s="104"/>
      <c r="H44" s="297" t="s">
        <v>48</v>
      </c>
      <c r="I44" s="298"/>
      <c r="J44" s="69" t="s">
        <v>131</v>
      </c>
      <c r="K44" s="70" t="s">
        <v>212</v>
      </c>
      <c r="L44" s="71">
        <v>0</v>
      </c>
      <c r="M44" s="72">
        <v>0</v>
      </c>
      <c r="N44" s="1"/>
    </row>
    <row r="45" spans="1:14" ht="30" customHeight="1">
      <c r="A45" s="1"/>
      <c r="B45" s="63" t="s">
        <v>225</v>
      </c>
      <c r="C45" s="105"/>
      <c r="D45" s="67"/>
      <c r="E45" s="67"/>
      <c r="F45" s="297" t="s">
        <v>194</v>
      </c>
      <c r="G45" s="297"/>
      <c r="H45" s="297"/>
      <c r="I45" s="298"/>
      <c r="J45" s="69" t="s">
        <v>132</v>
      </c>
      <c r="K45" s="70" t="s">
        <v>212</v>
      </c>
      <c r="L45" s="71">
        <v>6.745</v>
      </c>
      <c r="M45" s="72">
        <v>84.325</v>
      </c>
      <c r="N45" s="1"/>
    </row>
    <row r="46" spans="1:14" ht="30" customHeight="1">
      <c r="A46" s="1"/>
      <c r="B46" s="63" t="s">
        <v>51</v>
      </c>
      <c r="C46" s="274" t="s">
        <v>280</v>
      </c>
      <c r="D46" s="275"/>
      <c r="E46" s="275"/>
      <c r="F46" s="275"/>
      <c r="G46" s="275"/>
      <c r="H46" s="275"/>
      <c r="I46" s="276"/>
      <c r="J46" s="69" t="s">
        <v>133</v>
      </c>
      <c r="K46" s="70" t="s">
        <v>212</v>
      </c>
      <c r="L46" s="71">
        <v>10.036</v>
      </c>
      <c r="M46" s="72">
        <v>120.683</v>
      </c>
      <c r="N46" s="1"/>
    </row>
    <row r="47" spans="1:14" ht="30" customHeight="1">
      <c r="A47" s="1"/>
      <c r="B47" s="63" t="s">
        <v>52</v>
      </c>
      <c r="C47" s="274" t="s">
        <v>281</v>
      </c>
      <c r="D47" s="275"/>
      <c r="E47" s="275"/>
      <c r="F47" s="275"/>
      <c r="G47" s="275"/>
      <c r="H47" s="275"/>
      <c r="I47" s="276"/>
      <c r="J47" s="69" t="s">
        <v>134</v>
      </c>
      <c r="K47" s="70" t="s">
        <v>212</v>
      </c>
      <c r="L47" s="71">
        <v>0</v>
      </c>
      <c r="M47" s="72">
        <v>0</v>
      </c>
      <c r="N47" s="1"/>
    </row>
    <row r="48" spans="1:14" ht="30" customHeight="1">
      <c r="A48" s="1"/>
      <c r="B48" s="63" t="s">
        <v>53</v>
      </c>
      <c r="C48" s="291" t="s">
        <v>218</v>
      </c>
      <c r="D48" s="292"/>
      <c r="E48" s="292"/>
      <c r="F48" s="292"/>
      <c r="G48" s="292"/>
      <c r="H48" s="292"/>
      <c r="I48" s="293"/>
      <c r="J48" s="69" t="s">
        <v>135</v>
      </c>
      <c r="K48" s="70" t="s">
        <v>212</v>
      </c>
      <c r="L48" s="71">
        <v>17.349</v>
      </c>
      <c r="M48" s="72">
        <v>132.345</v>
      </c>
      <c r="N48" s="1"/>
    </row>
    <row r="49" spans="1:14" ht="30" customHeight="1">
      <c r="A49" s="1"/>
      <c r="B49" s="108" t="s">
        <v>43</v>
      </c>
      <c r="C49" s="274" t="s">
        <v>102</v>
      </c>
      <c r="D49" s="275"/>
      <c r="E49" s="275"/>
      <c r="F49" s="275"/>
      <c r="G49" s="275"/>
      <c r="H49" s="275"/>
      <c r="I49" s="276"/>
      <c r="J49" s="69" t="s">
        <v>195</v>
      </c>
      <c r="K49" s="70" t="s">
        <v>212</v>
      </c>
      <c r="L49" s="77">
        <v>0</v>
      </c>
      <c r="M49" s="109">
        <v>0</v>
      </c>
      <c r="N49" s="1"/>
    </row>
    <row r="50" spans="1:14" ht="60" customHeight="1">
      <c r="A50" s="1"/>
      <c r="B50" s="110" t="s">
        <v>56</v>
      </c>
      <c r="C50" s="277" t="s">
        <v>282</v>
      </c>
      <c r="D50" s="278"/>
      <c r="E50" s="278"/>
      <c r="F50" s="278"/>
      <c r="G50" s="278"/>
      <c r="H50" s="278"/>
      <c r="I50" s="279"/>
      <c r="J50" s="80" t="s">
        <v>136</v>
      </c>
      <c r="K50" s="111" t="s">
        <v>15</v>
      </c>
      <c r="L50" s="112">
        <f>L51+L63+L64+L65</f>
        <v>14087</v>
      </c>
      <c r="M50" s="113"/>
      <c r="N50" s="84"/>
    </row>
    <row r="51" spans="1:14" ht="30" customHeight="1">
      <c r="A51" s="1"/>
      <c r="B51" s="94" t="s">
        <v>59</v>
      </c>
      <c r="C51" s="284" t="s">
        <v>283</v>
      </c>
      <c r="D51" s="285"/>
      <c r="E51" s="285"/>
      <c r="F51" s="285"/>
      <c r="G51" s="285"/>
      <c r="H51" s="285"/>
      <c r="I51" s="308"/>
      <c r="J51" s="89" t="s">
        <v>137</v>
      </c>
      <c r="K51" s="114" t="s">
        <v>15</v>
      </c>
      <c r="L51" s="115">
        <f>L52+L55+L59+L62</f>
        <v>13754</v>
      </c>
      <c r="M51" s="116"/>
      <c r="N51" s="1"/>
    </row>
    <row r="52" spans="1:14" ht="30" customHeight="1">
      <c r="A52" s="1"/>
      <c r="B52" s="63" t="s">
        <v>60</v>
      </c>
      <c r="C52" s="288" t="s">
        <v>284</v>
      </c>
      <c r="D52" s="289"/>
      <c r="E52" s="289"/>
      <c r="F52" s="289"/>
      <c r="G52" s="289"/>
      <c r="H52" s="289"/>
      <c r="I52" s="290"/>
      <c r="J52" s="69" t="s">
        <v>138</v>
      </c>
      <c r="K52" s="117" t="s">
        <v>15</v>
      </c>
      <c r="L52" s="118">
        <f>L53+L54</f>
        <v>6844</v>
      </c>
      <c r="M52" s="113"/>
      <c r="N52" s="1"/>
    </row>
    <row r="53" spans="1:14" ht="30" customHeight="1">
      <c r="A53" s="1"/>
      <c r="B53" s="63" t="s">
        <v>61</v>
      </c>
      <c r="C53" s="280"/>
      <c r="D53" s="281"/>
      <c r="E53" s="65"/>
      <c r="F53" s="102" t="s">
        <v>229</v>
      </c>
      <c r="G53" s="261" t="s">
        <v>45</v>
      </c>
      <c r="H53" s="261"/>
      <c r="I53" s="262"/>
      <c r="J53" s="69" t="s">
        <v>139</v>
      </c>
      <c r="K53" s="117" t="s">
        <v>15</v>
      </c>
      <c r="L53" s="119">
        <v>5001</v>
      </c>
      <c r="M53" s="113"/>
      <c r="N53" s="1"/>
    </row>
    <row r="54" spans="1:14" ht="30" customHeight="1">
      <c r="A54" s="1"/>
      <c r="B54" s="63" t="s">
        <v>62</v>
      </c>
      <c r="C54" s="98"/>
      <c r="D54" s="67"/>
      <c r="E54" s="67"/>
      <c r="F54" s="67"/>
      <c r="G54" s="261" t="s">
        <v>46</v>
      </c>
      <c r="H54" s="261"/>
      <c r="I54" s="262"/>
      <c r="J54" s="69" t="s">
        <v>140</v>
      </c>
      <c r="K54" s="117" t="s">
        <v>15</v>
      </c>
      <c r="L54" s="119">
        <v>1843</v>
      </c>
      <c r="M54" s="113"/>
      <c r="N54" s="1"/>
    </row>
    <row r="55" spans="1:14" ht="30" customHeight="1">
      <c r="A55" s="1"/>
      <c r="B55" s="63" t="s">
        <v>63</v>
      </c>
      <c r="C55" s="105"/>
      <c r="D55" s="67"/>
      <c r="E55" s="67"/>
      <c r="F55" s="297" t="s">
        <v>285</v>
      </c>
      <c r="G55" s="297"/>
      <c r="H55" s="297"/>
      <c r="I55" s="298"/>
      <c r="J55" s="69" t="s">
        <v>141</v>
      </c>
      <c r="K55" s="117" t="s">
        <v>15</v>
      </c>
      <c r="L55" s="118">
        <f>L56+L57</f>
        <v>6881</v>
      </c>
      <c r="M55" s="113"/>
      <c r="N55" s="1"/>
    </row>
    <row r="56" spans="1:14" ht="30" customHeight="1">
      <c r="A56" s="1"/>
      <c r="B56" s="63" t="s">
        <v>64</v>
      </c>
      <c r="C56" s="103"/>
      <c r="D56" s="104"/>
      <c r="E56" s="104"/>
      <c r="F56" s="297" t="s">
        <v>230</v>
      </c>
      <c r="G56" s="297"/>
      <c r="H56" s="297"/>
      <c r="I56" s="298"/>
      <c r="J56" s="69" t="s">
        <v>142</v>
      </c>
      <c r="K56" s="117" t="s">
        <v>15</v>
      </c>
      <c r="L56" s="119">
        <v>5950</v>
      </c>
      <c r="M56" s="113"/>
      <c r="N56" s="1"/>
    </row>
    <row r="57" spans="1:14" ht="30" customHeight="1" thickBot="1">
      <c r="A57" s="1"/>
      <c r="B57" s="120" t="s">
        <v>65</v>
      </c>
      <c r="C57" s="121"/>
      <c r="D57" s="122"/>
      <c r="E57" s="122"/>
      <c r="F57" s="264" t="s">
        <v>231</v>
      </c>
      <c r="G57" s="264"/>
      <c r="H57" s="264"/>
      <c r="I57" s="265"/>
      <c r="J57" s="123" t="s">
        <v>143</v>
      </c>
      <c r="K57" s="124" t="s">
        <v>15</v>
      </c>
      <c r="L57" s="125">
        <v>931</v>
      </c>
      <c r="M57" s="126"/>
      <c r="N57" s="14">
        <f>IF(OR(ISBLANK(L37),ISBLANK(L38),ISBLANK(L40),ISBLANK(L41),ISBLANK(L43),ISBLANK(L44),ISBLANK(M37),ISBLANK(M38),ISBLANK(M40),ISBLANK(M41),ISBLANK(M43),ISBLANK(M44),ISBLANK(M46),ISBLANK(M47),ISBLANK(M48),ISBLANK(L45),ISBLANK(L46),ISBLANK(L47),ISBLANK(L48),ISBLANK(L49),ISBLANK(M45),ISBLANK(M46),ISBLANK(M47),ISBLANK(M48),ISBLANK(M49),ISBLANK(L53),ISBLANK(L54),ISBLANK(L56),ISBLANK(L57)),"Заповніть ВСІ рядки","")</f>
      </c>
    </row>
    <row r="58" spans="1:14" ht="19.5" thickBot="1">
      <c r="A58" s="1"/>
      <c r="B58" s="127"/>
      <c r="C58" s="127"/>
      <c r="D58" s="127"/>
      <c r="E58" s="127"/>
      <c r="F58" s="127"/>
      <c r="G58" s="127" t="s">
        <v>246</v>
      </c>
      <c r="H58" s="127"/>
      <c r="I58" s="127"/>
      <c r="J58" s="127"/>
      <c r="K58" s="127"/>
      <c r="L58" s="128"/>
      <c r="M58" s="128" t="s">
        <v>249</v>
      </c>
      <c r="N58" s="129"/>
    </row>
    <row r="59" spans="1:14" ht="30" customHeight="1">
      <c r="A59" s="1"/>
      <c r="B59" s="130" t="s">
        <v>66</v>
      </c>
      <c r="C59" s="131"/>
      <c r="D59" s="132"/>
      <c r="E59" s="132"/>
      <c r="F59" s="299" t="s">
        <v>216</v>
      </c>
      <c r="G59" s="299"/>
      <c r="H59" s="299"/>
      <c r="I59" s="300"/>
      <c r="J59" s="133" t="s">
        <v>144</v>
      </c>
      <c r="K59" s="134" t="s">
        <v>15</v>
      </c>
      <c r="L59" s="135">
        <f>L60+L61</f>
        <v>0</v>
      </c>
      <c r="M59" s="136"/>
      <c r="N59" s="1"/>
    </row>
    <row r="60" spans="1:14" ht="30" customHeight="1">
      <c r="A60" s="1"/>
      <c r="B60" s="63" t="s">
        <v>67</v>
      </c>
      <c r="C60" s="137"/>
      <c r="D60" s="138"/>
      <c r="E60" s="138"/>
      <c r="F60" s="342" t="s">
        <v>232</v>
      </c>
      <c r="G60" s="342"/>
      <c r="H60" s="261" t="s">
        <v>47</v>
      </c>
      <c r="I60" s="262"/>
      <c r="J60" s="69" t="s">
        <v>145</v>
      </c>
      <c r="K60" s="117" t="s">
        <v>15</v>
      </c>
      <c r="L60" s="119">
        <v>0</v>
      </c>
      <c r="M60" s="113"/>
      <c r="N60" s="1"/>
    </row>
    <row r="61" spans="1:14" ht="30" customHeight="1">
      <c r="A61" s="1"/>
      <c r="B61" s="63" t="s">
        <v>68</v>
      </c>
      <c r="C61" s="105"/>
      <c r="D61" s="104"/>
      <c r="E61" s="104"/>
      <c r="F61" s="67"/>
      <c r="G61" s="104"/>
      <c r="H61" s="297" t="s">
        <v>48</v>
      </c>
      <c r="I61" s="298"/>
      <c r="J61" s="69" t="s">
        <v>146</v>
      </c>
      <c r="K61" s="117" t="s">
        <v>15</v>
      </c>
      <c r="L61" s="119">
        <v>0</v>
      </c>
      <c r="M61" s="113"/>
      <c r="N61" s="1"/>
    </row>
    <row r="62" spans="1:14" ht="30" customHeight="1">
      <c r="A62" s="1"/>
      <c r="B62" s="63" t="s">
        <v>222</v>
      </c>
      <c r="C62" s="105"/>
      <c r="D62" s="67"/>
      <c r="E62" s="67"/>
      <c r="F62" s="297" t="s">
        <v>194</v>
      </c>
      <c r="G62" s="297"/>
      <c r="H62" s="297"/>
      <c r="I62" s="298"/>
      <c r="J62" s="69" t="s">
        <v>147</v>
      </c>
      <c r="K62" s="117" t="s">
        <v>15</v>
      </c>
      <c r="L62" s="119">
        <v>29</v>
      </c>
      <c r="M62" s="113"/>
      <c r="N62" s="1"/>
    </row>
    <row r="63" spans="1:14" ht="30" customHeight="1">
      <c r="A63" s="1"/>
      <c r="B63" s="63" t="s">
        <v>69</v>
      </c>
      <c r="C63" s="291" t="s">
        <v>25</v>
      </c>
      <c r="D63" s="292"/>
      <c r="E63" s="292"/>
      <c r="F63" s="292"/>
      <c r="G63" s="292"/>
      <c r="H63" s="292"/>
      <c r="I63" s="293"/>
      <c r="J63" s="69" t="s">
        <v>148</v>
      </c>
      <c r="K63" s="117" t="s">
        <v>15</v>
      </c>
      <c r="L63" s="119">
        <v>39</v>
      </c>
      <c r="M63" s="113"/>
      <c r="N63" s="1"/>
    </row>
    <row r="64" spans="1:14" ht="30" customHeight="1">
      <c r="A64" s="1"/>
      <c r="B64" s="63" t="s">
        <v>70</v>
      </c>
      <c r="C64" s="274" t="s">
        <v>286</v>
      </c>
      <c r="D64" s="275"/>
      <c r="E64" s="275"/>
      <c r="F64" s="275"/>
      <c r="G64" s="275"/>
      <c r="H64" s="275"/>
      <c r="I64" s="276"/>
      <c r="J64" s="69" t="s">
        <v>149</v>
      </c>
      <c r="K64" s="117" t="s">
        <v>15</v>
      </c>
      <c r="L64" s="119">
        <v>1</v>
      </c>
      <c r="M64" s="113"/>
      <c r="N64" s="1"/>
    </row>
    <row r="65" spans="1:14" ht="30" customHeight="1">
      <c r="A65" s="1"/>
      <c r="B65" s="63" t="s">
        <v>71</v>
      </c>
      <c r="C65" s="291" t="s">
        <v>32</v>
      </c>
      <c r="D65" s="292"/>
      <c r="E65" s="292"/>
      <c r="F65" s="292"/>
      <c r="G65" s="292"/>
      <c r="H65" s="292"/>
      <c r="I65" s="293"/>
      <c r="J65" s="69" t="s">
        <v>196</v>
      </c>
      <c r="K65" s="117" t="s">
        <v>15</v>
      </c>
      <c r="L65" s="119">
        <v>293</v>
      </c>
      <c r="M65" s="113"/>
      <c r="N65" s="1"/>
    </row>
    <row r="66" spans="1:14" ht="30" customHeight="1">
      <c r="A66" s="1"/>
      <c r="B66" s="139" t="s">
        <v>72</v>
      </c>
      <c r="C66" s="302" t="s">
        <v>287</v>
      </c>
      <c r="D66" s="303"/>
      <c r="E66" s="303"/>
      <c r="F66" s="303"/>
      <c r="G66" s="303"/>
      <c r="H66" s="303"/>
      <c r="I66" s="304"/>
      <c r="J66" s="80" t="s">
        <v>150</v>
      </c>
      <c r="K66" s="140" t="s">
        <v>55</v>
      </c>
      <c r="L66" s="112">
        <f>L67+L68+L69+L70</f>
        <v>30275</v>
      </c>
      <c r="M66" s="113"/>
      <c r="N66" s="1"/>
    </row>
    <row r="67" spans="1:14" ht="30" customHeight="1">
      <c r="A67" s="1"/>
      <c r="B67" s="141" t="s">
        <v>76</v>
      </c>
      <c r="C67" s="86"/>
      <c r="D67" s="142" t="s">
        <v>207</v>
      </c>
      <c r="E67" s="143"/>
      <c r="F67" s="269" t="s">
        <v>288</v>
      </c>
      <c r="G67" s="269"/>
      <c r="H67" s="269"/>
      <c r="I67" s="270"/>
      <c r="J67" s="89" t="s">
        <v>151</v>
      </c>
      <c r="K67" s="144" t="s">
        <v>55</v>
      </c>
      <c r="L67" s="119">
        <v>9058</v>
      </c>
      <c r="M67" s="116"/>
      <c r="N67" s="1"/>
    </row>
    <row r="68" spans="1:14" ht="30" customHeight="1">
      <c r="A68" s="1"/>
      <c r="B68" s="141" t="s">
        <v>77</v>
      </c>
      <c r="C68" s="145"/>
      <c r="D68" s="143"/>
      <c r="E68" s="143"/>
      <c r="F68" s="261" t="s">
        <v>46</v>
      </c>
      <c r="G68" s="261"/>
      <c r="H68" s="261"/>
      <c r="I68" s="262"/>
      <c r="J68" s="89" t="s">
        <v>152</v>
      </c>
      <c r="K68" s="114" t="s">
        <v>55</v>
      </c>
      <c r="L68" s="119">
        <v>4971</v>
      </c>
      <c r="M68" s="146"/>
      <c r="N68" s="1"/>
    </row>
    <row r="69" spans="1:14" ht="30" customHeight="1">
      <c r="A69" s="1"/>
      <c r="B69" s="147" t="s">
        <v>205</v>
      </c>
      <c r="C69" s="106"/>
      <c r="D69" s="148"/>
      <c r="E69" s="148"/>
      <c r="F69" s="261" t="s">
        <v>289</v>
      </c>
      <c r="G69" s="261"/>
      <c r="H69" s="261"/>
      <c r="I69" s="262"/>
      <c r="J69" s="69" t="s">
        <v>203</v>
      </c>
      <c r="K69" s="117" t="s">
        <v>55</v>
      </c>
      <c r="L69" s="119">
        <v>12214</v>
      </c>
      <c r="M69" s="113"/>
      <c r="N69" s="1"/>
    </row>
    <row r="70" spans="1:14" ht="30" customHeight="1" thickBot="1">
      <c r="A70" s="1"/>
      <c r="B70" s="149" t="s">
        <v>206</v>
      </c>
      <c r="C70" s="150"/>
      <c r="D70" s="151"/>
      <c r="E70" s="151"/>
      <c r="F70" s="264" t="s">
        <v>208</v>
      </c>
      <c r="G70" s="264"/>
      <c r="H70" s="264"/>
      <c r="I70" s="265"/>
      <c r="J70" s="123" t="s">
        <v>204</v>
      </c>
      <c r="K70" s="124" t="s">
        <v>55</v>
      </c>
      <c r="L70" s="125">
        <v>4032</v>
      </c>
      <c r="M70" s="126"/>
      <c r="N70" s="14">
        <f>IF(OR(ISBLANK(L63),ISBLANK(L64),ISBLANK(L65),ISBLANK(L68),ISBLANK(L67),ISBLANK(L69),ISBLANK(L70)),"Заповніть ВСІ рядки","")</f>
      </c>
    </row>
    <row r="71" spans="2:13" ht="19.5" customHeight="1" hidden="1" outlineLevel="1">
      <c r="B71" s="94" t="s">
        <v>73</v>
      </c>
      <c r="C71" s="152" t="s">
        <v>233</v>
      </c>
      <c r="D71" s="153"/>
      <c r="E71" s="153"/>
      <c r="F71" s="154"/>
      <c r="G71" s="154"/>
      <c r="H71" s="154"/>
      <c r="I71" s="155"/>
      <c r="J71" s="89" t="s">
        <v>153</v>
      </c>
      <c r="K71" s="90" t="s">
        <v>103</v>
      </c>
      <c r="L71" s="156"/>
      <c r="M71" s="157"/>
    </row>
    <row r="72" spans="2:13" ht="19.5" customHeight="1" hidden="1" outlineLevel="1">
      <c r="B72" s="63" t="s">
        <v>78</v>
      </c>
      <c r="C72" s="158" t="s">
        <v>74</v>
      </c>
      <c r="D72" s="159"/>
      <c r="E72" s="159"/>
      <c r="F72" s="160"/>
      <c r="G72" s="160"/>
      <c r="H72" s="160"/>
      <c r="I72" s="161"/>
      <c r="J72" s="69" t="s">
        <v>154</v>
      </c>
      <c r="K72" s="70" t="s">
        <v>103</v>
      </c>
      <c r="L72" s="162"/>
      <c r="M72" s="163"/>
    </row>
    <row r="73" spans="2:13" ht="19.5" customHeight="1" hidden="1" outlineLevel="1">
      <c r="B73" s="164" t="s">
        <v>79</v>
      </c>
      <c r="C73" s="158" t="s">
        <v>234</v>
      </c>
      <c r="D73" s="159"/>
      <c r="E73" s="159"/>
      <c r="F73" s="160"/>
      <c r="G73" s="161"/>
      <c r="H73" s="161"/>
      <c r="I73" s="161"/>
      <c r="J73" s="69" t="s">
        <v>155</v>
      </c>
      <c r="K73" s="70" t="s">
        <v>103</v>
      </c>
      <c r="L73" s="162"/>
      <c r="M73" s="163"/>
    </row>
    <row r="74" spans="2:13" ht="19.5" customHeight="1" hidden="1" outlineLevel="1">
      <c r="B74" s="165" t="s">
        <v>80</v>
      </c>
      <c r="C74" s="166" t="s">
        <v>75</v>
      </c>
      <c r="D74" s="167"/>
      <c r="E74" s="167"/>
      <c r="F74" s="168"/>
      <c r="G74" s="168"/>
      <c r="H74" s="168"/>
      <c r="I74" s="169"/>
      <c r="J74" s="80" t="s">
        <v>156</v>
      </c>
      <c r="K74" s="81" t="s">
        <v>103</v>
      </c>
      <c r="L74" s="170"/>
      <c r="M74" s="171"/>
    </row>
    <row r="75" spans="1:14" ht="5.25" customHeight="1" collapsed="1">
      <c r="A75" s="1"/>
      <c r="B75" s="172"/>
      <c r="C75" s="173"/>
      <c r="D75" s="173"/>
      <c r="E75" s="173"/>
      <c r="F75" s="173"/>
      <c r="G75" s="173"/>
      <c r="H75" s="173"/>
      <c r="I75" s="173"/>
      <c r="J75" s="173"/>
      <c r="K75" s="172"/>
      <c r="L75" s="174"/>
      <c r="M75" s="175"/>
      <c r="N75" s="1"/>
    </row>
    <row r="76" spans="1:14" ht="31.5" customHeight="1" thickBot="1">
      <c r="A76" s="1"/>
      <c r="B76" s="176"/>
      <c r="C76" s="19"/>
      <c r="D76" s="19"/>
      <c r="E76" s="19"/>
      <c r="F76" s="177"/>
      <c r="G76" s="45" t="s">
        <v>244</v>
      </c>
      <c r="H76" s="19"/>
      <c r="I76" s="19"/>
      <c r="J76" s="2"/>
      <c r="K76" s="178">
        <f>IF(L34=L28-L30-L32,"","ПЕРЕВІРТЕ розподіл реалізації за споживачами")</f>
      </c>
      <c r="L76" s="179"/>
      <c r="M76" s="180" t="str">
        <f>IF(M34=M28-M30-M32,"","ПЕРЕВІРТЕ розподіл реалізації за споживачами")</f>
        <v>ПЕРЕВІРТЕ розподіл реалізації за споживачами</v>
      </c>
      <c r="N76" s="14">
        <f>IF(OR(ISBLANK(L20),ISBLANK(L21),ISBLANK(L22),ISBLANK(L23),ISBLANK(L24),ISBLANK(L25),ISBLANK(L26),ISBLANK(L27),ISBLANK(M20),ISBLANK(M21),ISBLANK(M22),ISBLANK(M23),ISBLANK(M24),ISBLANK(M25),ISBLANK(M26),ISBLANK(M27),ISBLANK(L29),ISBLANK(L30),ISBLANK(L31),ISBLANK(L32),ISBLANK(L33),ISBLANK(M29),ISBLANK(M30),ISBLANK(M31),ISBLANK(M32),ISBLANK(M33),ISBLANK(L60),ISBLANK(L61),ISBLANK(L62),ISBLANK(L63)),"Заповніть ВСІ рядки Табл.1","")</f>
      </c>
    </row>
    <row r="77" spans="1:14" ht="46.5">
      <c r="A77" s="1"/>
      <c r="B77" s="46" t="s">
        <v>31</v>
      </c>
      <c r="C77" s="47" t="s">
        <v>28</v>
      </c>
      <c r="D77" s="181"/>
      <c r="E77" s="181"/>
      <c r="F77" s="181"/>
      <c r="G77" s="181"/>
      <c r="H77" s="181"/>
      <c r="I77" s="181"/>
      <c r="J77" s="49" t="s">
        <v>105</v>
      </c>
      <c r="K77" s="49" t="s">
        <v>193</v>
      </c>
      <c r="L77" s="182" t="s">
        <v>8</v>
      </c>
      <c r="M77" s="183" t="s">
        <v>24</v>
      </c>
      <c r="N77" s="1"/>
    </row>
    <row r="78" spans="1:14" ht="18.75">
      <c r="A78" s="1"/>
      <c r="B78" s="51" t="s">
        <v>0</v>
      </c>
      <c r="C78" s="52" t="s">
        <v>1</v>
      </c>
      <c r="D78" s="53"/>
      <c r="E78" s="53"/>
      <c r="F78" s="53"/>
      <c r="G78" s="53"/>
      <c r="H78" s="53"/>
      <c r="I78" s="53"/>
      <c r="J78" s="54" t="s">
        <v>2</v>
      </c>
      <c r="K78" s="55" t="s">
        <v>104</v>
      </c>
      <c r="L78" s="184">
        <v>1</v>
      </c>
      <c r="M78" s="185" t="s">
        <v>9</v>
      </c>
      <c r="N78" s="1"/>
    </row>
    <row r="79" spans="1:14" ht="30" customHeight="1">
      <c r="A79" s="1"/>
      <c r="B79" s="186" t="s">
        <v>3</v>
      </c>
      <c r="C79" s="305" t="s">
        <v>290</v>
      </c>
      <c r="D79" s="306"/>
      <c r="E79" s="306"/>
      <c r="F79" s="306"/>
      <c r="G79" s="306"/>
      <c r="H79" s="306"/>
      <c r="I79" s="307"/>
      <c r="J79" s="59" t="s">
        <v>157</v>
      </c>
      <c r="K79" s="60" t="s">
        <v>212</v>
      </c>
      <c r="L79" s="187">
        <f>L80+L82</f>
        <v>125.28</v>
      </c>
      <c r="M79" s="188">
        <f>M80+M82</f>
        <v>1439.9</v>
      </c>
      <c r="N79" s="1"/>
    </row>
    <row r="80" spans="1:14" ht="30" customHeight="1">
      <c r="A80" s="1"/>
      <c r="B80" s="189" t="s">
        <v>33</v>
      </c>
      <c r="C80" s="274" t="s">
        <v>259</v>
      </c>
      <c r="D80" s="275"/>
      <c r="E80" s="275"/>
      <c r="F80" s="275"/>
      <c r="G80" s="275"/>
      <c r="H80" s="275"/>
      <c r="I80" s="276"/>
      <c r="J80" s="69" t="s">
        <v>158</v>
      </c>
      <c r="K80" s="70" t="s">
        <v>212</v>
      </c>
      <c r="L80" s="71">
        <v>125.28</v>
      </c>
      <c r="M80" s="72">
        <v>1439.9</v>
      </c>
      <c r="N80" s="1"/>
    </row>
    <row r="81" spans="1:14" ht="60" customHeight="1">
      <c r="A81" s="1"/>
      <c r="B81" s="189" t="s">
        <v>87</v>
      </c>
      <c r="C81" s="288" t="s">
        <v>252</v>
      </c>
      <c r="D81" s="289"/>
      <c r="E81" s="289"/>
      <c r="F81" s="289"/>
      <c r="G81" s="289"/>
      <c r="H81" s="289"/>
      <c r="I81" s="290"/>
      <c r="J81" s="69" t="s">
        <v>159</v>
      </c>
      <c r="K81" s="70" t="s">
        <v>212</v>
      </c>
      <c r="L81" s="71">
        <v>16.74</v>
      </c>
      <c r="M81" s="72">
        <v>199.69</v>
      </c>
      <c r="N81" s="1"/>
    </row>
    <row r="82" spans="1:14" ht="30" customHeight="1">
      <c r="A82" s="1"/>
      <c r="B82" s="189" t="s">
        <v>34</v>
      </c>
      <c r="C82" s="335" t="s">
        <v>221</v>
      </c>
      <c r="D82" s="336"/>
      <c r="E82" s="336"/>
      <c r="F82" s="336"/>
      <c r="G82" s="336"/>
      <c r="H82" s="336"/>
      <c r="I82" s="337"/>
      <c r="J82" s="69" t="s">
        <v>160</v>
      </c>
      <c r="K82" s="70" t="s">
        <v>212</v>
      </c>
      <c r="L82" s="71">
        <v>0</v>
      </c>
      <c r="M82" s="72">
        <v>0</v>
      </c>
      <c r="N82" s="1"/>
    </row>
    <row r="83" spans="1:14" ht="30" customHeight="1">
      <c r="A83" s="1"/>
      <c r="B83" s="190" t="s">
        <v>9</v>
      </c>
      <c r="C83" s="294" t="s">
        <v>291</v>
      </c>
      <c r="D83" s="295"/>
      <c r="E83" s="295"/>
      <c r="F83" s="295"/>
      <c r="G83" s="295"/>
      <c r="H83" s="295"/>
      <c r="I83" s="296"/>
      <c r="J83" s="80" t="s">
        <v>161</v>
      </c>
      <c r="K83" s="81" t="s">
        <v>212</v>
      </c>
      <c r="L83" s="191">
        <f>L84+L92+L93+L94</f>
        <v>100.92099999999999</v>
      </c>
      <c r="M83" s="192">
        <f>M84+M92+M93+M94</f>
        <v>1167.8600000000001</v>
      </c>
      <c r="N83" s="1"/>
    </row>
    <row r="84" spans="1:14" ht="30" customHeight="1">
      <c r="A84" s="1"/>
      <c r="B84" s="193" t="s">
        <v>18</v>
      </c>
      <c r="C84" s="284" t="s">
        <v>292</v>
      </c>
      <c r="D84" s="285"/>
      <c r="E84" s="285"/>
      <c r="F84" s="285"/>
      <c r="G84" s="285"/>
      <c r="H84" s="285"/>
      <c r="I84" s="308"/>
      <c r="J84" s="89" t="s">
        <v>162</v>
      </c>
      <c r="K84" s="90" t="s">
        <v>212</v>
      </c>
      <c r="L84" s="194">
        <f>L85+L88+L91</f>
        <v>68.9</v>
      </c>
      <c r="M84" s="195">
        <f>M85+M88+M91</f>
        <v>788.71</v>
      </c>
      <c r="N84" s="1"/>
    </row>
    <row r="85" spans="1:14" ht="30" customHeight="1">
      <c r="A85" s="1"/>
      <c r="B85" s="196" t="s">
        <v>90</v>
      </c>
      <c r="C85" s="105"/>
      <c r="D85" s="67"/>
      <c r="E85" s="67"/>
      <c r="F85" s="297" t="s">
        <v>284</v>
      </c>
      <c r="G85" s="297"/>
      <c r="H85" s="297"/>
      <c r="I85" s="298"/>
      <c r="J85" s="69" t="s">
        <v>163</v>
      </c>
      <c r="K85" s="70" t="s">
        <v>212</v>
      </c>
      <c r="L85" s="194">
        <f>L86+L87</f>
        <v>19.880000000000003</v>
      </c>
      <c r="M85" s="195">
        <f>M86+M87</f>
        <v>241.82999999999998</v>
      </c>
      <c r="N85" s="1"/>
    </row>
    <row r="86" spans="1:14" ht="30" customHeight="1">
      <c r="A86" s="1"/>
      <c r="B86" s="196" t="s">
        <v>92</v>
      </c>
      <c r="C86" s="280"/>
      <c r="D86" s="281"/>
      <c r="E86" s="65"/>
      <c r="F86" s="102" t="s">
        <v>227</v>
      </c>
      <c r="G86" s="261" t="s">
        <v>45</v>
      </c>
      <c r="H86" s="261"/>
      <c r="I86" s="262"/>
      <c r="J86" s="69" t="s">
        <v>164</v>
      </c>
      <c r="K86" s="70" t="s">
        <v>212</v>
      </c>
      <c r="L86" s="71">
        <v>14.65</v>
      </c>
      <c r="M86" s="72">
        <v>177.09</v>
      </c>
      <c r="N86" s="1"/>
    </row>
    <row r="87" spans="1:14" ht="30" customHeight="1">
      <c r="A87" s="1"/>
      <c r="B87" s="196" t="s">
        <v>93</v>
      </c>
      <c r="C87" s="105"/>
      <c r="D87" s="104"/>
      <c r="E87" s="104"/>
      <c r="F87" s="67"/>
      <c r="G87" s="297" t="s">
        <v>46</v>
      </c>
      <c r="H87" s="297"/>
      <c r="I87" s="298"/>
      <c r="J87" s="69" t="s">
        <v>165</v>
      </c>
      <c r="K87" s="70" t="s">
        <v>212</v>
      </c>
      <c r="L87" s="71">
        <v>5.23</v>
      </c>
      <c r="M87" s="72">
        <v>64.74</v>
      </c>
      <c r="N87" s="1"/>
    </row>
    <row r="88" spans="1:14" ht="30" customHeight="1">
      <c r="A88" s="1"/>
      <c r="B88" s="196" t="s">
        <v>91</v>
      </c>
      <c r="C88" s="105"/>
      <c r="D88" s="67"/>
      <c r="E88" s="67"/>
      <c r="F88" s="301" t="s">
        <v>293</v>
      </c>
      <c r="G88" s="301"/>
      <c r="H88" s="301"/>
      <c r="I88" s="99"/>
      <c r="J88" s="69" t="s">
        <v>166</v>
      </c>
      <c r="K88" s="70" t="s">
        <v>212</v>
      </c>
      <c r="L88" s="194">
        <f>L89+L90</f>
        <v>42.8</v>
      </c>
      <c r="M88" s="195">
        <f>M89+M90</f>
        <v>473.65</v>
      </c>
      <c r="N88" s="1"/>
    </row>
    <row r="89" spans="1:14" ht="30" customHeight="1">
      <c r="A89" s="1"/>
      <c r="B89" s="196" t="s">
        <v>94</v>
      </c>
      <c r="C89" s="280"/>
      <c r="D89" s="281"/>
      <c r="E89" s="65"/>
      <c r="F89" s="102" t="s">
        <v>227</v>
      </c>
      <c r="G89" s="261" t="s">
        <v>88</v>
      </c>
      <c r="H89" s="261"/>
      <c r="I89" s="68"/>
      <c r="J89" s="69" t="s">
        <v>167</v>
      </c>
      <c r="K89" s="70" t="s">
        <v>212</v>
      </c>
      <c r="L89" s="71">
        <v>26.18</v>
      </c>
      <c r="M89" s="72">
        <v>338.56</v>
      </c>
      <c r="N89" s="1"/>
    </row>
    <row r="90" spans="1:14" ht="30" customHeight="1">
      <c r="A90" s="1"/>
      <c r="B90" s="196" t="s">
        <v>95</v>
      </c>
      <c r="C90" s="105"/>
      <c r="D90" s="104"/>
      <c r="E90" s="104"/>
      <c r="F90" s="104"/>
      <c r="G90" s="297" t="s">
        <v>89</v>
      </c>
      <c r="H90" s="297"/>
      <c r="I90" s="99"/>
      <c r="J90" s="69" t="s">
        <v>168</v>
      </c>
      <c r="K90" s="70" t="s">
        <v>212</v>
      </c>
      <c r="L90" s="71">
        <v>16.62</v>
      </c>
      <c r="M90" s="72">
        <v>135.09</v>
      </c>
      <c r="N90" s="1"/>
    </row>
    <row r="91" spans="1:14" ht="30" customHeight="1">
      <c r="A91" s="1"/>
      <c r="B91" s="196" t="s">
        <v>224</v>
      </c>
      <c r="C91" s="105"/>
      <c r="D91" s="67"/>
      <c r="E91" s="67"/>
      <c r="F91" s="297" t="s">
        <v>194</v>
      </c>
      <c r="G91" s="297"/>
      <c r="H91" s="297"/>
      <c r="I91" s="99"/>
      <c r="J91" s="69" t="s">
        <v>169</v>
      </c>
      <c r="K91" s="70" t="s">
        <v>212</v>
      </c>
      <c r="L91" s="71">
        <v>6.22</v>
      </c>
      <c r="M91" s="72">
        <v>73.23</v>
      </c>
      <c r="N91" s="1"/>
    </row>
    <row r="92" spans="1:14" ht="30" customHeight="1">
      <c r="A92" s="1"/>
      <c r="B92" s="189" t="s">
        <v>19</v>
      </c>
      <c r="C92" s="274" t="s">
        <v>294</v>
      </c>
      <c r="D92" s="275"/>
      <c r="E92" s="275"/>
      <c r="F92" s="275"/>
      <c r="G92" s="275"/>
      <c r="H92" s="275"/>
      <c r="I92" s="276"/>
      <c r="J92" s="69" t="s">
        <v>170</v>
      </c>
      <c r="K92" s="70" t="s">
        <v>212</v>
      </c>
      <c r="L92" s="71">
        <v>10.645</v>
      </c>
      <c r="M92" s="76">
        <v>120.69</v>
      </c>
      <c r="N92" s="1"/>
    </row>
    <row r="93" spans="1:14" ht="30" customHeight="1">
      <c r="A93" s="1"/>
      <c r="B93" s="189" t="s">
        <v>20</v>
      </c>
      <c r="C93" s="274" t="s">
        <v>295</v>
      </c>
      <c r="D93" s="275"/>
      <c r="E93" s="275"/>
      <c r="F93" s="275"/>
      <c r="G93" s="275"/>
      <c r="H93" s="275"/>
      <c r="I93" s="276"/>
      <c r="J93" s="69" t="s">
        <v>171</v>
      </c>
      <c r="K93" s="70" t="s">
        <v>212</v>
      </c>
      <c r="L93" s="71">
        <v>10.43</v>
      </c>
      <c r="M93" s="76">
        <v>125.3</v>
      </c>
      <c r="N93" s="1"/>
    </row>
    <row r="94" spans="1:14" ht="30" customHeight="1">
      <c r="A94" s="1"/>
      <c r="B94" s="189" t="s">
        <v>36</v>
      </c>
      <c r="C94" s="291" t="s">
        <v>217</v>
      </c>
      <c r="D94" s="292"/>
      <c r="E94" s="292"/>
      <c r="F94" s="292"/>
      <c r="G94" s="292"/>
      <c r="H94" s="292"/>
      <c r="I94" s="293"/>
      <c r="J94" s="69" t="s">
        <v>197</v>
      </c>
      <c r="K94" s="70" t="s">
        <v>212</v>
      </c>
      <c r="L94" s="71">
        <v>10.946</v>
      </c>
      <c r="M94" s="72">
        <v>133.16</v>
      </c>
      <c r="N94" s="14">
        <f>IF(OR(ISBLANK(L80),ISBLANK(L81),ISBLANK(L82),ISBLANK(L86),ISBLANK(L87),ISBLANK(L89),ISBLANK(L90),ISBLANK(L91),ISBLANK(L92),ISBLANK(L93),ISBLANK(L94),ISBLANK(M80),ISBLANK(M81),ISBLANK(M82),ISBLANK(M86),ISBLANK(M87),ISBLANK(M89),ISBLANK(M90),ISBLANK(M91),ISBLANK(M92),ISBLANK(M93),ISBLANK(M94)),"Заповніть ВСІ рядки","")</f>
      </c>
    </row>
    <row r="95" spans="1:14" s="199" customFormat="1" ht="54" customHeight="1">
      <c r="A95" s="197"/>
      <c r="B95" s="190" t="s">
        <v>4</v>
      </c>
      <c r="C95" s="277" t="s">
        <v>296</v>
      </c>
      <c r="D95" s="278"/>
      <c r="E95" s="278"/>
      <c r="F95" s="278"/>
      <c r="G95" s="278"/>
      <c r="H95" s="278"/>
      <c r="I95" s="279"/>
      <c r="J95" s="80" t="s">
        <v>172</v>
      </c>
      <c r="K95" s="111" t="s">
        <v>15</v>
      </c>
      <c r="L95" s="198">
        <f>L96+L104+L105+L106</f>
        <v>9663</v>
      </c>
      <c r="M95" s="113"/>
      <c r="N95" s="197"/>
    </row>
    <row r="96" spans="1:14" ht="30" customHeight="1">
      <c r="A96" s="1"/>
      <c r="B96" s="193" t="s">
        <v>14</v>
      </c>
      <c r="C96" s="284" t="s">
        <v>297</v>
      </c>
      <c r="D96" s="285"/>
      <c r="E96" s="285"/>
      <c r="F96" s="285"/>
      <c r="G96" s="285"/>
      <c r="H96" s="285"/>
      <c r="I96" s="88"/>
      <c r="J96" s="89" t="s">
        <v>173</v>
      </c>
      <c r="K96" s="90" t="s">
        <v>15</v>
      </c>
      <c r="L96" s="200">
        <f>L97+L100+L103</f>
        <v>9439</v>
      </c>
      <c r="M96" s="116"/>
      <c r="N96" s="1"/>
    </row>
    <row r="97" spans="1:14" ht="30" customHeight="1">
      <c r="A97" s="1"/>
      <c r="B97" s="196" t="s">
        <v>37</v>
      </c>
      <c r="C97" s="286" t="s">
        <v>284</v>
      </c>
      <c r="D97" s="287"/>
      <c r="E97" s="287"/>
      <c r="F97" s="287"/>
      <c r="G97" s="287"/>
      <c r="H97" s="287"/>
      <c r="I97" s="99"/>
      <c r="J97" s="69" t="s">
        <v>174</v>
      </c>
      <c r="K97" s="90" t="s">
        <v>15</v>
      </c>
      <c r="L97" s="200">
        <f>L98+L99</f>
        <v>2890</v>
      </c>
      <c r="M97" s="113"/>
      <c r="N97" s="1"/>
    </row>
    <row r="98" spans="1:14" ht="30" customHeight="1">
      <c r="A98" s="1"/>
      <c r="B98" s="196" t="s">
        <v>96</v>
      </c>
      <c r="C98" s="280"/>
      <c r="D98" s="281"/>
      <c r="E98" s="65"/>
      <c r="F98" s="102" t="s">
        <v>227</v>
      </c>
      <c r="G98" s="261" t="s">
        <v>45</v>
      </c>
      <c r="H98" s="261"/>
      <c r="I98" s="262"/>
      <c r="J98" s="69" t="s">
        <v>175</v>
      </c>
      <c r="K98" s="90" t="s">
        <v>15</v>
      </c>
      <c r="L98" s="201">
        <v>2283</v>
      </c>
      <c r="M98" s="113"/>
      <c r="N98" s="1"/>
    </row>
    <row r="99" spans="1:14" ht="30" customHeight="1">
      <c r="A99" s="1"/>
      <c r="B99" s="196" t="s">
        <v>97</v>
      </c>
      <c r="C99" s="105"/>
      <c r="D99" s="104"/>
      <c r="E99" s="104"/>
      <c r="F99" s="67"/>
      <c r="G99" s="297" t="s">
        <v>46</v>
      </c>
      <c r="H99" s="297"/>
      <c r="I99" s="298"/>
      <c r="J99" s="69" t="s">
        <v>176</v>
      </c>
      <c r="K99" s="90" t="s">
        <v>15</v>
      </c>
      <c r="L99" s="201">
        <v>607</v>
      </c>
      <c r="M99" s="113"/>
      <c r="N99" s="1"/>
    </row>
    <row r="100" spans="1:14" ht="30" customHeight="1">
      <c r="A100" s="1"/>
      <c r="B100" s="196" t="s">
        <v>38</v>
      </c>
      <c r="C100" s="105"/>
      <c r="D100" s="67"/>
      <c r="E100" s="67"/>
      <c r="F100" s="297" t="s">
        <v>293</v>
      </c>
      <c r="G100" s="297"/>
      <c r="H100" s="297"/>
      <c r="I100" s="99"/>
      <c r="J100" s="69" t="s">
        <v>177</v>
      </c>
      <c r="K100" s="90" t="s">
        <v>15</v>
      </c>
      <c r="L100" s="202">
        <f>L101+L102</f>
        <v>6534</v>
      </c>
      <c r="M100" s="113"/>
      <c r="N100" s="1"/>
    </row>
    <row r="101" spans="1:14" ht="30" customHeight="1">
      <c r="A101" s="1"/>
      <c r="B101" s="196" t="s">
        <v>98</v>
      </c>
      <c r="C101" s="280"/>
      <c r="D101" s="281"/>
      <c r="E101" s="65"/>
      <c r="F101" s="102" t="s">
        <v>232</v>
      </c>
      <c r="G101" s="261" t="s">
        <v>88</v>
      </c>
      <c r="H101" s="261"/>
      <c r="I101" s="68"/>
      <c r="J101" s="69" t="s">
        <v>178</v>
      </c>
      <c r="K101" s="90" t="s">
        <v>15</v>
      </c>
      <c r="L101" s="201">
        <v>5709</v>
      </c>
      <c r="M101" s="113"/>
      <c r="N101" s="1"/>
    </row>
    <row r="102" spans="1:14" ht="30" customHeight="1">
      <c r="A102" s="1"/>
      <c r="B102" s="196" t="s">
        <v>99</v>
      </c>
      <c r="C102" s="105"/>
      <c r="D102" s="104"/>
      <c r="E102" s="104"/>
      <c r="F102" s="104"/>
      <c r="G102" s="297" t="s">
        <v>89</v>
      </c>
      <c r="H102" s="297"/>
      <c r="I102" s="298"/>
      <c r="J102" s="69" t="s">
        <v>179</v>
      </c>
      <c r="K102" s="90" t="s">
        <v>15</v>
      </c>
      <c r="L102" s="201">
        <v>825</v>
      </c>
      <c r="M102" s="113"/>
      <c r="N102" s="1"/>
    </row>
    <row r="103" spans="1:14" ht="30" customHeight="1">
      <c r="A103" s="1"/>
      <c r="B103" s="196" t="s">
        <v>226</v>
      </c>
      <c r="C103" s="105"/>
      <c r="D103" s="67"/>
      <c r="E103" s="67"/>
      <c r="F103" s="297" t="s">
        <v>194</v>
      </c>
      <c r="G103" s="297"/>
      <c r="H103" s="297"/>
      <c r="I103" s="99"/>
      <c r="J103" s="69" t="s">
        <v>180</v>
      </c>
      <c r="K103" s="90" t="s">
        <v>15</v>
      </c>
      <c r="L103" s="201">
        <v>15</v>
      </c>
      <c r="M103" s="113"/>
      <c r="N103" s="1"/>
    </row>
    <row r="104" spans="1:14" ht="30" customHeight="1">
      <c r="A104" s="1"/>
      <c r="B104" s="189" t="s">
        <v>39</v>
      </c>
      <c r="C104" s="274" t="s">
        <v>298</v>
      </c>
      <c r="D104" s="275"/>
      <c r="E104" s="275"/>
      <c r="F104" s="275"/>
      <c r="G104" s="275"/>
      <c r="H104" s="275"/>
      <c r="I104" s="276"/>
      <c r="J104" s="69" t="s">
        <v>181</v>
      </c>
      <c r="K104" s="90" t="s">
        <v>15</v>
      </c>
      <c r="L104" s="119">
        <v>1</v>
      </c>
      <c r="M104" s="113"/>
      <c r="N104" s="1"/>
    </row>
    <row r="105" spans="1:14" ht="30" customHeight="1">
      <c r="A105" s="1"/>
      <c r="B105" s="189" t="s">
        <v>40</v>
      </c>
      <c r="C105" s="274" t="s">
        <v>299</v>
      </c>
      <c r="D105" s="275"/>
      <c r="E105" s="275"/>
      <c r="F105" s="275"/>
      <c r="G105" s="275"/>
      <c r="H105" s="275"/>
      <c r="I105" s="107"/>
      <c r="J105" s="69" t="s">
        <v>182</v>
      </c>
      <c r="K105" s="90" t="s">
        <v>15</v>
      </c>
      <c r="L105" s="119">
        <v>25</v>
      </c>
      <c r="M105" s="113"/>
      <c r="N105" s="1"/>
    </row>
    <row r="106" spans="1:14" ht="30" customHeight="1" thickBot="1">
      <c r="A106" s="1"/>
      <c r="B106" s="203" t="s">
        <v>100</v>
      </c>
      <c r="C106" s="282" t="s">
        <v>21</v>
      </c>
      <c r="D106" s="283"/>
      <c r="E106" s="283"/>
      <c r="F106" s="283"/>
      <c r="G106" s="283"/>
      <c r="H106" s="283"/>
      <c r="I106" s="204"/>
      <c r="J106" s="123" t="s">
        <v>198</v>
      </c>
      <c r="K106" s="124" t="s">
        <v>15</v>
      </c>
      <c r="L106" s="205">
        <v>198</v>
      </c>
      <c r="M106" s="126"/>
      <c r="N106" s="14">
        <f>IF(OR(ISBLANK(L99),ISBLANK(L98),ISBLANK(L101),ISBLANK(L102),ISBLANK(L104),ISBLANK(L103),ISBLANK(L105),ISBLANK(L106)),"Заповніть ВСІ рядки","")</f>
      </c>
    </row>
    <row r="107" spans="1:14" ht="9.75" customHeight="1" thickBot="1">
      <c r="A107" s="1"/>
      <c r="B107" s="18"/>
      <c r="C107" s="206"/>
      <c r="D107" s="206"/>
      <c r="E107" s="206"/>
      <c r="F107" s="206"/>
      <c r="G107" s="206"/>
      <c r="H107" s="206"/>
      <c r="I107" s="206"/>
      <c r="J107" s="206"/>
      <c r="K107" s="18"/>
      <c r="L107" s="207"/>
      <c r="M107" s="207"/>
      <c r="N107" s="1"/>
    </row>
    <row r="108" spans="1:14" s="213" customFormat="1" ht="54.75" customHeight="1">
      <c r="A108" s="208"/>
      <c r="B108" s="209" t="s">
        <v>31</v>
      </c>
      <c r="C108" s="271" t="s">
        <v>13</v>
      </c>
      <c r="D108" s="272"/>
      <c r="E108" s="272"/>
      <c r="F108" s="272"/>
      <c r="G108" s="272"/>
      <c r="H108" s="272"/>
      <c r="I108" s="273"/>
      <c r="J108" s="210" t="s">
        <v>105</v>
      </c>
      <c r="K108" s="210" t="s">
        <v>193</v>
      </c>
      <c r="L108" s="210" t="s">
        <v>8</v>
      </c>
      <c r="M108" s="211" t="s">
        <v>24</v>
      </c>
      <c r="N108" s="212"/>
    </row>
    <row r="109" spans="1:14" s="40" customFormat="1" ht="30" customHeight="1">
      <c r="A109" s="34"/>
      <c r="B109" s="214" t="s">
        <v>3</v>
      </c>
      <c r="C109" s="268" t="s">
        <v>300</v>
      </c>
      <c r="D109" s="269"/>
      <c r="E109" s="269"/>
      <c r="F109" s="269"/>
      <c r="G109" s="269"/>
      <c r="H109" s="269"/>
      <c r="I109" s="270"/>
      <c r="J109" s="59" t="s">
        <v>183</v>
      </c>
      <c r="K109" s="144" t="s">
        <v>27</v>
      </c>
      <c r="L109" s="215">
        <v>254.23</v>
      </c>
      <c r="M109" s="216">
        <v>2785.94</v>
      </c>
      <c r="N109" s="34"/>
    </row>
    <row r="110" spans="1:14" s="40" customFormat="1" ht="30" customHeight="1">
      <c r="A110" s="34"/>
      <c r="B110" s="217" t="s">
        <v>9</v>
      </c>
      <c r="C110" s="260" t="s">
        <v>202</v>
      </c>
      <c r="D110" s="261"/>
      <c r="E110" s="261"/>
      <c r="F110" s="261"/>
      <c r="G110" s="261"/>
      <c r="H110" s="261"/>
      <c r="I110" s="262"/>
      <c r="J110" s="69" t="s">
        <v>184</v>
      </c>
      <c r="K110" s="70" t="s">
        <v>201</v>
      </c>
      <c r="L110" s="218">
        <f>L109/L19</f>
        <v>1.6601149275173046</v>
      </c>
      <c r="M110" s="219">
        <f>M109/M19</f>
        <v>1.4449371651444192</v>
      </c>
      <c r="N110" s="34"/>
    </row>
    <row r="111" spans="1:14" s="40" customFormat="1" ht="30" customHeight="1">
      <c r="A111" s="34"/>
      <c r="B111" s="217" t="s">
        <v>4</v>
      </c>
      <c r="C111" s="260" t="s">
        <v>301</v>
      </c>
      <c r="D111" s="261"/>
      <c r="E111" s="261"/>
      <c r="F111" s="261"/>
      <c r="G111" s="261"/>
      <c r="H111" s="261"/>
      <c r="I111" s="262"/>
      <c r="J111" s="69" t="s">
        <v>185</v>
      </c>
      <c r="K111" s="70" t="s">
        <v>201</v>
      </c>
      <c r="L111" s="218">
        <v>1.9</v>
      </c>
      <c r="M111" s="220"/>
      <c r="N111" s="34"/>
    </row>
    <row r="112" spans="1:14" s="40" customFormat="1" ht="30" customHeight="1">
      <c r="A112" s="34"/>
      <c r="B112" s="217" t="s">
        <v>5</v>
      </c>
      <c r="C112" s="260" t="s">
        <v>302</v>
      </c>
      <c r="D112" s="261"/>
      <c r="E112" s="261"/>
      <c r="F112" s="261"/>
      <c r="G112" s="261"/>
      <c r="H112" s="261"/>
      <c r="I112" s="262"/>
      <c r="J112" s="69" t="s">
        <v>186</v>
      </c>
      <c r="K112" s="117" t="s">
        <v>27</v>
      </c>
      <c r="L112" s="218">
        <v>142.2</v>
      </c>
      <c r="M112" s="219">
        <v>1483.5</v>
      </c>
      <c r="N112" s="34"/>
    </row>
    <row r="113" spans="1:14" s="40" customFormat="1" ht="30" customHeight="1">
      <c r="A113" s="34"/>
      <c r="B113" s="217" t="s">
        <v>6</v>
      </c>
      <c r="C113" s="260" t="s">
        <v>101</v>
      </c>
      <c r="D113" s="261"/>
      <c r="E113" s="261"/>
      <c r="F113" s="261"/>
      <c r="G113" s="261"/>
      <c r="H113" s="261"/>
      <c r="I113" s="262"/>
      <c r="J113" s="69" t="s">
        <v>187</v>
      </c>
      <c r="K113" s="70" t="s">
        <v>201</v>
      </c>
      <c r="L113" s="218">
        <f>L112/L79</f>
        <v>1.1350574712643677</v>
      </c>
      <c r="M113" s="219">
        <f>M112/M79</f>
        <v>1.0302798805472602</v>
      </c>
      <c r="N113" s="34"/>
    </row>
    <row r="114" spans="1:14" s="40" customFormat="1" ht="30" customHeight="1">
      <c r="A114" s="34"/>
      <c r="B114" s="217" t="s">
        <v>7</v>
      </c>
      <c r="C114" s="260" t="s">
        <v>303</v>
      </c>
      <c r="D114" s="261"/>
      <c r="E114" s="261"/>
      <c r="F114" s="261"/>
      <c r="G114" s="261"/>
      <c r="H114" s="261"/>
      <c r="I114" s="262"/>
      <c r="J114" s="69" t="s">
        <v>188</v>
      </c>
      <c r="K114" s="70" t="s">
        <v>201</v>
      </c>
      <c r="L114" s="218">
        <v>1</v>
      </c>
      <c r="M114" s="220"/>
      <c r="N114" s="34"/>
    </row>
    <row r="115" spans="1:14" s="40" customFormat="1" ht="30" customHeight="1">
      <c r="A115" s="34"/>
      <c r="B115" s="217" t="s">
        <v>10</v>
      </c>
      <c r="C115" s="260" t="s">
        <v>304</v>
      </c>
      <c r="D115" s="261"/>
      <c r="E115" s="261"/>
      <c r="F115" s="261"/>
      <c r="G115" s="261"/>
      <c r="H115" s="261"/>
      <c r="I115" s="262"/>
      <c r="J115" s="69" t="s">
        <v>189</v>
      </c>
      <c r="K115" s="70" t="s">
        <v>213</v>
      </c>
      <c r="L115" s="218">
        <v>1524.7</v>
      </c>
      <c r="M115" s="219">
        <v>1096.5</v>
      </c>
      <c r="N115" s="34"/>
    </row>
    <row r="116" spans="1:14" s="40" customFormat="1" ht="30" customHeight="1">
      <c r="A116" s="34"/>
      <c r="B116" s="217" t="s">
        <v>16</v>
      </c>
      <c r="C116" s="260" t="s">
        <v>305</v>
      </c>
      <c r="D116" s="261"/>
      <c r="E116" s="261"/>
      <c r="F116" s="261"/>
      <c r="G116" s="261"/>
      <c r="H116" s="261"/>
      <c r="I116" s="262"/>
      <c r="J116" s="117" t="s">
        <v>190</v>
      </c>
      <c r="K116" s="70" t="s">
        <v>213</v>
      </c>
      <c r="L116" s="218">
        <v>1228.3</v>
      </c>
      <c r="M116" s="219">
        <v>13959.3</v>
      </c>
      <c r="N116" s="34"/>
    </row>
    <row r="117" spans="1:14" s="40" customFormat="1" ht="30" customHeight="1">
      <c r="A117" s="34"/>
      <c r="B117" s="217" t="s">
        <v>17</v>
      </c>
      <c r="C117" s="260" t="s">
        <v>306</v>
      </c>
      <c r="D117" s="261"/>
      <c r="E117" s="261"/>
      <c r="F117" s="261"/>
      <c r="G117" s="261"/>
      <c r="H117" s="261"/>
      <c r="I117" s="262"/>
      <c r="J117" s="117" t="s">
        <v>191</v>
      </c>
      <c r="K117" s="70" t="s">
        <v>213</v>
      </c>
      <c r="L117" s="218">
        <v>1566.7</v>
      </c>
      <c r="M117" s="219">
        <v>13869.5</v>
      </c>
      <c r="N117" s="34"/>
    </row>
    <row r="118" spans="1:14" s="40" customFormat="1" ht="30" customHeight="1" thickBot="1">
      <c r="A118" s="34"/>
      <c r="B118" s="221" t="s">
        <v>11</v>
      </c>
      <c r="C118" s="263" t="s">
        <v>307</v>
      </c>
      <c r="D118" s="264"/>
      <c r="E118" s="264"/>
      <c r="F118" s="264"/>
      <c r="G118" s="264"/>
      <c r="H118" s="264"/>
      <c r="I118" s="265"/>
      <c r="J118" s="124" t="s">
        <v>192</v>
      </c>
      <c r="K118" s="222" t="s">
        <v>213</v>
      </c>
      <c r="L118" s="223">
        <v>1186.3</v>
      </c>
      <c r="M118" s="224">
        <v>1186.3</v>
      </c>
      <c r="N118" s="14">
        <f>IF(OR(ISBLANK(L109),ISBLANK(L110),ISBLANK(L111),ISBLANK(L112),ISBLANK(L113),ISBLANK(L114),ISBLANK(L115),ISBLANK(L116),ISBLANK(L117),ISBLANK(L118),ISBLANK(M109),ISBLANK(M110),ISBLANK(M112),ISBLANK(M113),ISBLANK(M115),ISBLANK(M116),ISBLANK(M117),ISBLANK(M118)),"Заповніть ВСІ рядки","")</f>
      </c>
    </row>
    <row r="119" spans="1:15" ht="9.75" customHeight="1">
      <c r="A119" s="1"/>
      <c r="B119" s="225"/>
      <c r="C119" s="226"/>
      <c r="D119" s="226"/>
      <c r="E119" s="226"/>
      <c r="F119" s="227"/>
      <c r="G119" s="227"/>
      <c r="H119" s="228"/>
      <c r="I119" s="229"/>
      <c r="J119" s="2"/>
      <c r="K119" s="230"/>
      <c r="L119" s="2"/>
      <c r="M119" s="2"/>
      <c r="N119" s="231"/>
      <c r="O119" s="232"/>
    </row>
    <row r="120" spans="1:15" ht="65.25" customHeight="1">
      <c r="A120" s="1"/>
      <c r="B120" s="258" t="s">
        <v>267</v>
      </c>
      <c r="C120" s="258"/>
      <c r="D120" s="258"/>
      <c r="E120" s="258"/>
      <c r="F120" s="258"/>
      <c r="G120" s="258"/>
      <c r="H120" s="233"/>
      <c r="I120" s="259" t="s">
        <v>270</v>
      </c>
      <c r="J120" s="259"/>
      <c r="K120" s="259"/>
      <c r="L120" s="234"/>
      <c r="M120" s="234"/>
      <c r="N120" s="231"/>
      <c r="O120" s="232"/>
    </row>
    <row r="121" spans="1:15" ht="26.25" customHeight="1">
      <c r="A121" s="1"/>
      <c r="B121" s="235">
        <f>IF(ISBLANK(B120),"ЗАПОВНІТЬ посаду ","")</f>
      </c>
      <c r="C121" s="236"/>
      <c r="E121" s="256" t="s">
        <v>220</v>
      </c>
      <c r="F121" s="256"/>
      <c r="G121" s="256"/>
      <c r="H121" s="238" t="s">
        <v>260</v>
      </c>
      <c r="I121" s="255" t="s">
        <v>26</v>
      </c>
      <c r="J121" s="255"/>
      <c r="K121" s="14">
        <f>IF(ISBLANK(I120),"ЗАПОВНІТЬ прізвище","")</f>
      </c>
      <c r="L121" s="2"/>
      <c r="M121" s="234"/>
      <c r="N121" s="239"/>
      <c r="O121" s="240"/>
    </row>
    <row r="122" spans="1:15" ht="10.5" customHeight="1">
      <c r="A122" s="1"/>
      <c r="B122" s="236"/>
      <c r="C122" s="236"/>
      <c r="D122" s="236"/>
      <c r="E122" s="236"/>
      <c r="F122" s="241"/>
      <c r="G122" s="241"/>
      <c r="H122" s="242"/>
      <c r="I122" s="242"/>
      <c r="J122" s="243"/>
      <c r="K122" s="230"/>
      <c r="L122" s="2"/>
      <c r="M122" s="2"/>
      <c r="N122" s="239"/>
      <c r="O122" s="240"/>
    </row>
    <row r="123" spans="1:15" ht="41.25" customHeight="1">
      <c r="A123" s="1"/>
      <c r="B123" s="258" t="s">
        <v>262</v>
      </c>
      <c r="C123" s="258"/>
      <c r="D123" s="258"/>
      <c r="E123" s="258"/>
      <c r="F123" s="258"/>
      <c r="G123" s="258"/>
      <c r="H123" s="244"/>
      <c r="I123" s="259" t="s">
        <v>269</v>
      </c>
      <c r="J123" s="259"/>
      <c r="K123" s="259"/>
      <c r="L123" s="234"/>
      <c r="M123" s="234"/>
      <c r="N123" s="231"/>
      <c r="O123" s="232"/>
    </row>
    <row r="124" spans="1:18" ht="26.25" customHeight="1">
      <c r="A124" s="1"/>
      <c r="B124" s="235">
        <f>IF(ISBLANK(B123),"ЗАПОВНІТЬ посаду","")</f>
      </c>
      <c r="C124" s="236"/>
      <c r="E124" s="257" t="s">
        <v>54</v>
      </c>
      <c r="F124" s="257"/>
      <c r="G124" s="257"/>
      <c r="I124" s="255" t="s">
        <v>26</v>
      </c>
      <c r="J124" s="255"/>
      <c r="K124" s="14">
        <f>IF(ISBLANK(I123),"ЗАПОВНІТЬ прізвище","")</f>
      </c>
      <c r="L124" s="2"/>
      <c r="M124" s="234"/>
      <c r="N124" s="239"/>
      <c r="O124" s="240"/>
      <c r="P124" s="245"/>
      <c r="Q124" s="240"/>
      <c r="R124" s="246"/>
    </row>
    <row r="125" spans="1:18" ht="6.75" customHeight="1">
      <c r="A125" s="1"/>
      <c r="B125" s="236"/>
      <c r="C125" s="236"/>
      <c r="D125" s="236"/>
      <c r="E125" s="236"/>
      <c r="F125" s="241"/>
      <c r="G125" s="241"/>
      <c r="H125" s="242"/>
      <c r="I125" s="242"/>
      <c r="J125" s="243"/>
      <c r="K125" s="230"/>
      <c r="L125" s="2"/>
      <c r="M125" s="2"/>
      <c r="N125" s="239"/>
      <c r="O125" s="240"/>
      <c r="P125" s="245"/>
      <c r="Q125" s="240"/>
      <c r="R125" s="246"/>
    </row>
    <row r="126" spans="1:15" ht="46.5" customHeight="1">
      <c r="A126" s="1"/>
      <c r="B126" s="258" t="s">
        <v>268</v>
      </c>
      <c r="C126" s="258"/>
      <c r="D126" s="258"/>
      <c r="E126" s="258"/>
      <c r="F126" s="258"/>
      <c r="G126" s="258"/>
      <c r="H126" s="244"/>
      <c r="I126" s="259" t="s">
        <v>266</v>
      </c>
      <c r="J126" s="259"/>
      <c r="K126" s="259"/>
      <c r="L126" s="234"/>
      <c r="M126" s="234"/>
      <c r="N126" s="231"/>
      <c r="O126" s="232"/>
    </row>
    <row r="127" spans="1:15" ht="26.25" customHeight="1">
      <c r="A127" s="1"/>
      <c r="B127" s="235">
        <f>IF(ISBLANK(B126),"ЗАПОВНІТЬ посаду","")</f>
      </c>
      <c r="C127" s="247"/>
      <c r="E127" s="256" t="s">
        <v>308</v>
      </c>
      <c r="F127" s="256"/>
      <c r="G127" s="256"/>
      <c r="I127" s="255" t="s">
        <v>26</v>
      </c>
      <c r="J127" s="255"/>
      <c r="K127" s="14">
        <f>IF(ISBLANK(I126),"ЗАПОВНІТЬ прізвище","")</f>
      </c>
      <c r="L127" s="2"/>
      <c r="M127" s="234"/>
      <c r="N127" s="239"/>
      <c r="O127" s="240"/>
    </row>
    <row r="128" spans="1:18" ht="47.25" customHeight="1">
      <c r="A128" s="1"/>
      <c r="B128" s="248" t="s">
        <v>250</v>
      </c>
      <c r="C128" s="267" t="s">
        <v>264</v>
      </c>
      <c r="D128" s="267"/>
      <c r="E128" s="267"/>
      <c r="F128" s="249" t="s">
        <v>309</v>
      </c>
      <c r="G128" s="267" t="s">
        <v>265</v>
      </c>
      <c r="H128" s="267"/>
      <c r="J128" s="250" t="s">
        <v>248</v>
      </c>
      <c r="K128" s="266" t="s">
        <v>263</v>
      </c>
      <c r="L128" s="266"/>
      <c r="M128" s="266"/>
      <c r="N128" s="251"/>
      <c r="O128" s="252"/>
      <c r="P128" s="253"/>
      <c r="Q128" s="232"/>
      <c r="R128" s="246"/>
    </row>
    <row r="129" spans="1:14" ht="23.25">
      <c r="A129" s="1"/>
      <c r="B129" s="2"/>
      <c r="C129" s="235">
        <f>IF(ISBLANK(C128),"ЗАПОВНІТЬ телефон","")</f>
      </c>
      <c r="D129" s="2"/>
      <c r="E129" s="2"/>
      <c r="F129" s="2"/>
      <c r="G129" s="235">
        <f>IF(ISBLANK(G128),"ЗАПОВНІТЬ факс","")</f>
      </c>
      <c r="H129" s="2"/>
      <c r="I129" s="2"/>
      <c r="K129" s="235">
        <f>IF(ISBLANK(K128),"ЗАПОВНІТЬ ел.пошта","")</f>
      </c>
      <c r="L129" s="2"/>
      <c r="M129" s="234"/>
      <c r="N129" s="1"/>
    </row>
    <row r="135" ht="42.75" customHeight="1">
      <c r="C135" s="254"/>
    </row>
  </sheetData>
  <sheetProtection password="C6E5" sheet="1"/>
  <mergeCells count="125">
    <mergeCell ref="K1:M1"/>
    <mergeCell ref="F103:H103"/>
    <mergeCell ref="H61:I61"/>
    <mergeCell ref="H38:I38"/>
    <mergeCell ref="B14:M14"/>
    <mergeCell ref="C50:I50"/>
    <mergeCell ref="H41:I41"/>
    <mergeCell ref="F91:H91"/>
    <mergeCell ref="G102:I102"/>
    <mergeCell ref="F60:G60"/>
    <mergeCell ref="F100:H100"/>
    <mergeCell ref="C64:I64"/>
    <mergeCell ref="G89:H89"/>
    <mergeCell ref="F68:I68"/>
    <mergeCell ref="C82:I82"/>
    <mergeCell ref="C80:I80"/>
    <mergeCell ref="C93:I93"/>
    <mergeCell ref="C84:I84"/>
    <mergeCell ref="G98:I98"/>
    <mergeCell ref="C27:I27"/>
    <mergeCell ref="C28:I28"/>
    <mergeCell ref="C48:I48"/>
    <mergeCell ref="C32:I32"/>
    <mergeCell ref="C33:I33"/>
    <mergeCell ref="F36:H36"/>
    <mergeCell ref="H44:I44"/>
    <mergeCell ref="C47:I47"/>
    <mergeCell ref="B3:M3"/>
    <mergeCell ref="B7:H8"/>
    <mergeCell ref="B10:C10"/>
    <mergeCell ref="I6:J6"/>
    <mergeCell ref="I7:J8"/>
    <mergeCell ref="B6:H6"/>
    <mergeCell ref="K6:M6"/>
    <mergeCell ref="K7:M8"/>
    <mergeCell ref="F13:M13"/>
    <mergeCell ref="C30:I30"/>
    <mergeCell ref="C31:I31"/>
    <mergeCell ref="F20:I20"/>
    <mergeCell ref="F21:I21"/>
    <mergeCell ref="F22:I22"/>
    <mergeCell ref="C23:I23"/>
    <mergeCell ref="C24:I24"/>
    <mergeCell ref="C25:I25"/>
    <mergeCell ref="C26:I26"/>
    <mergeCell ref="C19:I19"/>
    <mergeCell ref="C51:I51"/>
    <mergeCell ref="F45:I45"/>
    <mergeCell ref="C46:I46"/>
    <mergeCell ref="C34:I34"/>
    <mergeCell ref="F35:H35"/>
    <mergeCell ref="H40:I40"/>
    <mergeCell ref="C37:D37"/>
    <mergeCell ref="H37:I37"/>
    <mergeCell ref="C29:G29"/>
    <mergeCell ref="C52:I52"/>
    <mergeCell ref="C40:D40"/>
    <mergeCell ref="F42:I42"/>
    <mergeCell ref="H43:I43"/>
    <mergeCell ref="F39:I39"/>
    <mergeCell ref="G53:I53"/>
    <mergeCell ref="C43:D43"/>
    <mergeCell ref="C49:I49"/>
    <mergeCell ref="G54:I54"/>
    <mergeCell ref="C53:D53"/>
    <mergeCell ref="F55:I55"/>
    <mergeCell ref="F56:I56"/>
    <mergeCell ref="G87:I87"/>
    <mergeCell ref="F57:I57"/>
    <mergeCell ref="F69:I69"/>
    <mergeCell ref="F70:I70"/>
    <mergeCell ref="C79:I79"/>
    <mergeCell ref="C65:I65"/>
    <mergeCell ref="F59:I59"/>
    <mergeCell ref="F62:I62"/>
    <mergeCell ref="F67:I67"/>
    <mergeCell ref="G90:H90"/>
    <mergeCell ref="F88:H88"/>
    <mergeCell ref="C63:I63"/>
    <mergeCell ref="C66:I66"/>
    <mergeCell ref="H60:I60"/>
    <mergeCell ref="G101:H101"/>
    <mergeCell ref="C86:D86"/>
    <mergeCell ref="C81:I81"/>
    <mergeCell ref="C94:I94"/>
    <mergeCell ref="C89:D89"/>
    <mergeCell ref="C83:I83"/>
    <mergeCell ref="G86:I86"/>
    <mergeCell ref="F85:I85"/>
    <mergeCell ref="C92:I92"/>
    <mergeCell ref="G99:I99"/>
    <mergeCell ref="C108:I108"/>
    <mergeCell ref="C111:I111"/>
    <mergeCell ref="C104:I104"/>
    <mergeCell ref="C95:I95"/>
    <mergeCell ref="C98:D98"/>
    <mergeCell ref="C106:H106"/>
    <mergeCell ref="C105:H105"/>
    <mergeCell ref="C96:H96"/>
    <mergeCell ref="C97:H97"/>
    <mergeCell ref="C101:D101"/>
    <mergeCell ref="C113:I113"/>
    <mergeCell ref="C112:I112"/>
    <mergeCell ref="C114:I114"/>
    <mergeCell ref="C115:I115"/>
    <mergeCell ref="C109:I109"/>
    <mergeCell ref="C110:I110"/>
    <mergeCell ref="C116:I116"/>
    <mergeCell ref="C117:I117"/>
    <mergeCell ref="C118:I118"/>
    <mergeCell ref="K128:M128"/>
    <mergeCell ref="C128:E128"/>
    <mergeCell ref="G128:H128"/>
    <mergeCell ref="I127:J127"/>
    <mergeCell ref="I120:K120"/>
    <mergeCell ref="B120:G120"/>
    <mergeCell ref="B123:G123"/>
    <mergeCell ref="I121:J121"/>
    <mergeCell ref="I124:J124"/>
    <mergeCell ref="E121:G121"/>
    <mergeCell ref="E124:G124"/>
    <mergeCell ref="E127:G127"/>
    <mergeCell ref="B126:G126"/>
    <mergeCell ref="I123:K123"/>
    <mergeCell ref="I126:K126"/>
  </mergeCells>
  <conditionalFormatting sqref="L34:M34">
    <cfRule type="containsText" priority="28" dxfId="24" operator="containsText" stopIfTrue="1" text="ЛОЖЬ">
      <formula>NOT(ISERROR(SEARCH("ЛОЖЬ",L34)))</formula>
    </cfRule>
  </conditionalFormatting>
  <conditionalFormatting sqref="M76 K76">
    <cfRule type="containsText" priority="25" dxfId="0" operator="containsText" stopIfTrue="1" text="ПЕРЕВІРТЕ">
      <formula>NOT(ISERROR(SEARCH("ПЕРЕВІРТЕ",K76)))</formula>
    </cfRule>
  </conditionalFormatting>
  <conditionalFormatting sqref="K121">
    <cfRule type="containsText" priority="23" dxfId="25" operator="containsText" stopIfTrue="1" text="ЗАПОВНІТЬ ПРІЗВИЩЕ">
      <formula>NOT(ISERROR(SEARCH("ЗАПОВНІТЬ ПРІЗВИЩЕ",K121)))</formula>
    </cfRule>
  </conditionalFormatting>
  <conditionalFormatting sqref="K124">
    <cfRule type="containsText" priority="22" dxfId="25" operator="containsText" stopIfTrue="1" text="ЗАПОВНІТЬ ПРІЗВИЩЕ">
      <formula>NOT(ISERROR(SEARCH("ЗАПОВНІТЬ ПРІЗВИЩЕ",K124)))</formula>
    </cfRule>
  </conditionalFormatting>
  <conditionalFormatting sqref="K127">
    <cfRule type="containsText" priority="21" dxfId="25" operator="containsText" stopIfTrue="1" text="ЗАПОВНІТЬ ПРІЗВИЩЕ">
      <formula>NOT(ISERROR(SEARCH("ЗАПОВНІТЬ ПРІЗВИЩЕ",K127)))</formula>
    </cfRule>
  </conditionalFormatting>
  <conditionalFormatting sqref="K129">
    <cfRule type="containsText" priority="20" dxfId="25" operator="containsText" stopIfTrue="1" text="ЗАПОВНІТЬ ел.пошта">
      <formula>NOT(ISERROR(SEARCH("ЗАПОВНІТЬ ел.пошта",K129)))</formula>
    </cfRule>
  </conditionalFormatting>
  <conditionalFormatting sqref="K4">
    <cfRule type="containsText" priority="19" dxfId="25" operator="containsText" stopIfTrue="1" text="ЗАПОВНІТЬ місяць">
      <formula>NOT(ISERROR(SEARCH("ЗАПОВНІТЬ місяць",K4)))</formula>
    </cfRule>
  </conditionalFormatting>
  <conditionalFormatting sqref="N28">
    <cfRule type="containsText" priority="18" dxfId="25" operator="containsText" stopIfTrue="1" text="ЗАПОВНІТЬ">
      <formula>NOT(ISERROR(SEARCH("ЗАПОВНІТЬ",N28)))</formula>
    </cfRule>
  </conditionalFormatting>
  <conditionalFormatting sqref="N34">
    <cfRule type="containsText" priority="17" dxfId="25" operator="containsText" stopIfTrue="1" text="ЗАПОВНІТЬ">
      <formula>NOT(ISERROR(SEARCH("ЗАПОВНІТЬ",N34)))</formula>
    </cfRule>
  </conditionalFormatting>
  <conditionalFormatting sqref="N58">
    <cfRule type="containsText" priority="16" dxfId="25" operator="containsText" stopIfTrue="1" text="ЗАПОВНІТЬ">
      <formula>NOT(ISERROR(SEARCH("ЗАПОВНІТЬ",N58)))</formula>
    </cfRule>
  </conditionalFormatting>
  <conditionalFormatting sqref="N76">
    <cfRule type="containsText" priority="15" dxfId="25" operator="containsText" stopIfTrue="1" text="ЗАПОВНІТЬ">
      <formula>NOT(ISERROR(SEARCH("ЗАПОВНІТЬ",N76)))</formula>
    </cfRule>
  </conditionalFormatting>
  <conditionalFormatting sqref="N50">
    <cfRule type="containsText" priority="14" dxfId="25" operator="containsText" stopIfTrue="1" text="ЗАПОВНІТЬ">
      <formula>NOT(ISERROR(SEARCH("ЗАПОВНІТЬ",N50)))</formula>
    </cfRule>
  </conditionalFormatting>
  <conditionalFormatting sqref="N57">
    <cfRule type="containsText" priority="13" dxfId="25" operator="containsText" stopIfTrue="1" text="ЗАПОВНІТЬ">
      <formula>NOT(ISERROR(SEARCH("ЗАПОВНІТЬ",N57)))</formula>
    </cfRule>
  </conditionalFormatting>
  <conditionalFormatting sqref="N70">
    <cfRule type="containsText" priority="12" dxfId="25" operator="containsText" stopIfTrue="1" text="ЗАПОВНІТЬ">
      <formula>NOT(ISERROR(SEARCH("ЗАПОВНІТЬ",N70)))</formula>
    </cfRule>
  </conditionalFormatting>
  <conditionalFormatting sqref="N94">
    <cfRule type="containsText" priority="11" dxfId="25" operator="containsText" stopIfTrue="1" text="ЗАПОВНІТЬ">
      <formula>NOT(ISERROR(SEARCH("ЗАПОВНІТЬ",N94)))</formula>
    </cfRule>
  </conditionalFormatting>
  <conditionalFormatting sqref="N106">
    <cfRule type="containsText" priority="10" dxfId="25" operator="containsText" stopIfTrue="1" text="ЗАПОВНІТЬ">
      <formula>NOT(ISERROR(SEARCH("ЗАПОВНІТЬ",N106)))</formula>
    </cfRule>
  </conditionalFormatting>
  <conditionalFormatting sqref="N118">
    <cfRule type="containsText" priority="9" dxfId="25" operator="containsText" stopIfTrue="1" text="ЗАПОВНІТЬ">
      <formula>NOT(ISERROR(SEARCH("ЗАПОВНІТЬ",N118)))</formula>
    </cfRule>
  </conditionalFormatting>
  <conditionalFormatting sqref="L20:M27 L29:M33 L37:M38 L40:M41 L43:M49 L53:L54 L56:L57 L60:L65 L67:L70">
    <cfRule type="cellIs" priority="8" dxfId="26" operator="equal" stopIfTrue="1">
      <formula>0</formula>
    </cfRule>
  </conditionalFormatting>
  <conditionalFormatting sqref="L80:M82 L86:M87 L89:M94 L98:L99 L101:L106 L109:M110 L111:L118 M112:M113 M115:M118">
    <cfRule type="cellIs" priority="7" dxfId="26" operator="equal" stopIfTrue="1">
      <formula>0</formula>
    </cfRule>
  </conditionalFormatting>
  <conditionalFormatting sqref="C129">
    <cfRule type="containsText" priority="5" dxfId="25" operator="containsText" stopIfTrue="1" text="ЗАПОВНІТЬ">
      <formula>NOT(ISERROR(SEARCH("ЗАПОВНІТЬ",C129)))</formula>
    </cfRule>
  </conditionalFormatting>
  <conditionalFormatting sqref="G129">
    <cfRule type="containsText" priority="4" dxfId="25" operator="containsText" stopIfTrue="1" text="ЗАПОВНІТЬ">
      <formula>NOT(ISERROR(SEARCH("ЗАПОВНІТЬ",G129)))</formula>
    </cfRule>
  </conditionalFormatting>
  <conditionalFormatting sqref="B121">
    <cfRule type="containsText" priority="3" dxfId="25" operator="containsText" stopIfTrue="1" text="ЗАПОВНІТЬ">
      <formula>NOT(ISERROR(SEARCH("ЗАПОВНІТЬ",B121)))</formula>
    </cfRule>
  </conditionalFormatting>
  <conditionalFormatting sqref="B124">
    <cfRule type="containsText" priority="2" dxfId="25" operator="containsText" stopIfTrue="1" text="ЗАПОВНІТЬ">
      <formula>NOT(ISERROR(SEARCH("ЗАПОВНІТЬ",B124)))</formula>
    </cfRule>
  </conditionalFormatting>
  <conditionalFormatting sqref="B127">
    <cfRule type="containsText" priority="1" dxfId="25" operator="containsText" stopIfTrue="1" text="ЗАПОВНІТЬ">
      <formula>NOT(ISERROR(SEARCH("ЗАПОВНІТЬ",B127)))</formula>
    </cfRule>
  </conditionalFormatting>
  <printOptions/>
  <pageMargins left="0.2362204724409449" right="0.15748031496062992" top="0.1968503937007874" bottom="0.2362204724409449" header="0.15748031496062992" footer="0.2362204724409449"/>
  <pageSetup fitToHeight="2" horizontalDpi="600" verticalDpi="600" orientation="portrait" paperSize="9" scale="40" r:id="rId2"/>
  <headerFooter scaleWithDoc="0">
    <oddFooter>&amp;L&amp;8&amp;F        &amp;D  &amp;T&amp;R&amp;8&amp;P/&amp;N</oddFooter>
  </headerFooter>
  <rowBreaks count="1" manualBreakCount="1">
    <brk id="57" min="1" max="12" man="1"/>
  </rowBreaks>
  <ignoredErrors>
    <ignoredError sqref="G5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5" sqref="S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1" sqref="R31"/>
    </sheetView>
  </sheetViews>
  <sheetFormatPr defaultColWidth="9.00390625" defaultRowHeight="12.75"/>
  <cols>
    <col min="1" max="1" width="2.375" style="0" customWidth="1"/>
  </cols>
  <sheetData/>
  <sheetProtection/>
  <printOptions/>
  <pageMargins left="0.34" right="0.22" top="0.31" bottom="0.44" header="0.17" footer="0.22"/>
  <pageSetup horizontalDpi="600" verticalDpi="600" orientation="portrait" paperSize="9" r:id="rId3"/>
  <legacyDrawing r:id="rId2"/>
  <oleObjects>
    <oleObject progId="Word.Document.12" shapeId="35576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Шкурко Світлана Петрівна</dc:creator>
  <cp:keywords/>
  <dc:description/>
  <cp:lastModifiedBy>User</cp:lastModifiedBy>
  <cp:lastPrinted>2020-01-16T13:03:47Z</cp:lastPrinted>
  <dcterms:created xsi:type="dcterms:W3CDTF">2005-08-04T09:29:34Z</dcterms:created>
  <dcterms:modified xsi:type="dcterms:W3CDTF">2020-01-16T15:03:29Z</dcterms:modified>
  <cp:category/>
  <cp:version/>
  <cp:contentType/>
  <cp:contentStatus/>
</cp:coreProperties>
</file>